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Экономика" sheetId="1" r:id="rId1"/>
  </sheets>
  <definedNames>
    <definedName name="_xlnm._FilterDatabase" localSheetId="0" hidden="1">'Экономика'!$A$18:$Z$69</definedName>
    <definedName name="_xlnm.Print_Area" localSheetId="0">'Экономика'!$A$1:$Z$119</definedName>
  </definedNames>
  <calcPr fullCalcOnLoad="1"/>
</workbook>
</file>

<file path=xl/sharedStrings.xml><?xml version="1.0" encoding="utf-8"?>
<sst xmlns="http://schemas.openxmlformats.org/spreadsheetml/2006/main" count="574" uniqueCount="280">
  <si>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</si>
  <si>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</si>
  <si>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</si>
  <si>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</si>
  <si>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</si>
  <si>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</si>
  <si>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</si>
  <si>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</si>
  <si>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</si>
  <si>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</si>
  <si>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</si>
  <si>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</si>
  <si>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</si>
  <si>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</si>
  <si>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</si>
  <si>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</si>
  <si>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</si>
  <si>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</si>
  <si>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</si>
  <si>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</si>
  <si>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</si>
  <si>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</si>
  <si>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</si>
  <si>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</si>
  <si>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</si>
  <si>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</si>
  <si>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</si>
  <si>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</si>
  <si>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</si>
  <si>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</si>
  <si>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</si>
  <si>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</si>
  <si>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</si>
  <si>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</si>
  <si>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</si>
  <si>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</si>
  <si>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</si>
  <si>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</si>
  <si>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</si>
  <si>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</si>
  <si>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</si>
  <si>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</si>
  <si>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Александр</t>
  </si>
  <si>
    <t>Сергеевич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</si>
  <si>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</si>
  <si>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</si>
  <si>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</si>
  <si>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</si>
  <si>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</si>
  <si>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</si>
  <si>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</si>
  <si>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</si>
  <si>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</si>
  <si>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</si>
  <si>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</si>
  <si>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</si>
  <si>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</si>
  <si>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</si>
  <si>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</si>
  <si>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</si>
  <si>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</si>
  <si>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</si>
  <si>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</si>
  <si>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</si>
  <si>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</si>
  <si>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 xml:space="preserve">Барышев </t>
  </si>
  <si>
    <t>Дмитрий</t>
  </si>
  <si>
    <t>Евгеньевич</t>
  </si>
  <si>
    <t>М</t>
  </si>
  <si>
    <t>муниципальное автономное  общеобразовательное учреждение "Средняя общеобразовательная школа №5 "НТЦ им.И.В.Мичурина" г.Мичуринска Тамбовской области</t>
  </si>
  <si>
    <t>Козлова</t>
  </si>
  <si>
    <t>Инна</t>
  </si>
  <si>
    <t>Руслановна</t>
  </si>
  <si>
    <t>Ж</t>
  </si>
  <si>
    <t>тамбовское областное государственное автономное общеобразовательное учреждение "Мичуринский лицей-интернат"</t>
  </si>
  <si>
    <t>Полянская</t>
  </si>
  <si>
    <t>Софья</t>
  </si>
  <si>
    <t>Владиславовна</t>
  </si>
  <si>
    <t>Кривошеева</t>
  </si>
  <si>
    <t>Анна</t>
  </si>
  <si>
    <t>Алексеевна</t>
  </si>
  <si>
    <t>Сорокин Роман Викторович</t>
  </si>
  <si>
    <t>Полянская Людмила Ивановна</t>
  </si>
  <si>
    <t>Волошенко</t>
  </si>
  <si>
    <t>Михаил</t>
  </si>
  <si>
    <t>Валерьевич</t>
  </si>
  <si>
    <t>Голованчиков</t>
  </si>
  <si>
    <t xml:space="preserve">Данила </t>
  </si>
  <si>
    <t xml:space="preserve">Ежелов  </t>
  </si>
  <si>
    <t>Максим</t>
  </si>
  <si>
    <t>Капитонова</t>
  </si>
  <si>
    <t>Влада</t>
  </si>
  <si>
    <t>Игоревна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</si>
  <si>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</si>
  <si>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Каширский</t>
  </si>
  <si>
    <t>Константинович</t>
  </si>
  <si>
    <t>Киселёва</t>
  </si>
  <si>
    <t>Юлия</t>
  </si>
  <si>
    <t>Эдуардовна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</si>
  <si>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</si>
  <si>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Красикова</t>
  </si>
  <si>
    <t>Мария</t>
  </si>
  <si>
    <t>Михайловна</t>
  </si>
  <si>
    <t>Микляева</t>
  </si>
  <si>
    <t>Дарья</t>
  </si>
  <si>
    <t>Нестеров</t>
  </si>
  <si>
    <t>Антон</t>
  </si>
  <si>
    <t>Алексеевич</t>
  </si>
  <si>
    <t>Попов</t>
  </si>
  <si>
    <t xml:space="preserve">Алексей  </t>
  </si>
  <si>
    <t>Михайлович</t>
  </si>
  <si>
    <t>Семёнова</t>
  </si>
  <si>
    <t>Романовна</t>
  </si>
  <si>
    <t>Чуриков</t>
  </si>
  <si>
    <t>Вадим</t>
  </si>
  <si>
    <t>Шарапов</t>
  </si>
  <si>
    <t>Виталий</t>
  </si>
  <si>
    <t>Филитова Ольга Николаевна</t>
  </si>
  <si>
    <t>Пузина Елена Станиславовна, Филитова Ольга Николаевна</t>
  </si>
  <si>
    <t>Крылова Людмила Викторовна</t>
  </si>
  <si>
    <t>Герасимов</t>
  </si>
  <si>
    <t>Артём</t>
  </si>
  <si>
    <t>Игоревич</t>
  </si>
  <si>
    <t xml:space="preserve">Ерохина </t>
  </si>
  <si>
    <t>Анастасия</t>
  </si>
  <si>
    <t>Валерьевна</t>
  </si>
  <si>
    <t>Жукова</t>
  </si>
  <si>
    <t>Сергеевна</t>
  </si>
  <si>
    <t xml:space="preserve">Иванов </t>
  </si>
  <si>
    <t>Егор</t>
  </si>
  <si>
    <t>Карташов</t>
  </si>
  <si>
    <t>Кирилл</t>
  </si>
  <si>
    <t>Николаевич</t>
  </si>
  <si>
    <t>Конопелько</t>
  </si>
  <si>
    <t>Дмитриевна</t>
  </si>
  <si>
    <t>Котельников</t>
  </si>
  <si>
    <t>Андреевич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</si>
  <si>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</si>
  <si>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Кочеткова</t>
  </si>
  <si>
    <t>Алёна</t>
  </si>
  <si>
    <t>Владиленовна</t>
  </si>
  <si>
    <t>Панина</t>
  </si>
  <si>
    <t>Марина</t>
  </si>
  <si>
    <t>Викторовна</t>
  </si>
  <si>
    <t>Андреевна</t>
  </si>
  <si>
    <t xml:space="preserve">Поддубский </t>
  </si>
  <si>
    <t>Данила</t>
  </si>
  <si>
    <t>Олегович</t>
  </si>
  <si>
    <t xml:space="preserve">Попова </t>
  </si>
  <si>
    <t xml:space="preserve">Оксана </t>
  </si>
  <si>
    <t>Васильевна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</si>
  <si>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</si>
  <si>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Прокофьев</t>
  </si>
  <si>
    <t>Даниил</t>
  </si>
  <si>
    <t>Ильич</t>
  </si>
  <si>
    <t>Семенов</t>
  </si>
  <si>
    <t>Романович</t>
  </si>
  <si>
    <t>Семенцова</t>
  </si>
  <si>
    <t>Терехов</t>
  </si>
  <si>
    <t>Александрович</t>
  </si>
  <si>
    <t>Шведенко</t>
  </si>
  <si>
    <t>Трунова Любовь Николаевна</t>
  </si>
  <si>
    <t>Щугорева Елена Алексеевна</t>
  </si>
  <si>
    <t>Милованова Наталья Викторовна</t>
  </si>
  <si>
    <t>Фурсова Татьяна Васильевна, Насонова Любовь Анатольевна</t>
  </si>
  <si>
    <t>Агафонова</t>
  </si>
  <si>
    <t>Елизавета</t>
  </si>
  <si>
    <t>Александровна</t>
  </si>
  <si>
    <t>Александрова</t>
  </si>
  <si>
    <t xml:space="preserve">Александра </t>
  </si>
  <si>
    <t>Евгеньевна</t>
  </si>
  <si>
    <t>Безделина</t>
  </si>
  <si>
    <t>Владимировна</t>
  </si>
  <si>
    <t>Котлярова</t>
  </si>
  <si>
    <t>Арина</t>
  </si>
  <si>
    <t>Куличенко</t>
  </si>
  <si>
    <t>Илья</t>
  </si>
  <si>
    <t>Вадимович</t>
  </si>
  <si>
    <t>Лугин</t>
  </si>
  <si>
    <t>Тимофей</t>
  </si>
  <si>
    <t xml:space="preserve">Малинина </t>
  </si>
  <si>
    <t>Евгения</t>
  </si>
  <si>
    <t>Юрьевна</t>
  </si>
  <si>
    <t>Нестратова</t>
  </si>
  <si>
    <t xml:space="preserve">Смыкова </t>
  </si>
  <si>
    <t>Снегирева</t>
  </si>
  <si>
    <t>Стрункин</t>
  </si>
  <si>
    <t>Артемий</t>
  </si>
  <si>
    <t>Владиславович</t>
  </si>
  <si>
    <t>Тамбовцев</t>
  </si>
  <si>
    <t>Цветкова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</si>
  <si>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</si>
  <si>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Чермошенцев</t>
  </si>
  <si>
    <t>Шубин</t>
  </si>
  <si>
    <t>Никита</t>
  </si>
  <si>
    <t>Витальевич</t>
  </si>
  <si>
    <t>Вострикова Елена Алексеевна, Медведева Анна Александровна</t>
  </si>
  <si>
    <t>Кобзева Галина Васильевна</t>
  </si>
  <si>
    <t>Пузина Елена Станиславовна, Медведева Анна Александровна</t>
  </si>
  <si>
    <r>
      <t>по экономике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</si>
  <si>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экономике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</si>
  <si>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Дата проведения олимпиады: </t>
    </r>
    <r>
      <rPr>
        <sz val="18"/>
        <rFont val="Times New Roman"/>
        <family val="1"/>
      </rPr>
      <t>10.12.2020</t>
    </r>
  </si>
  <si>
    <r>
      <t>Список участников, победителей и призеров муниципального этапа всероссийской олимпиады школьников в 2020-2021 учебном году по экономике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</si>
  <si>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Опритова Лариса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</si>
  <si>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rPr>
        <b/>
        <sz val="18"/>
        <rFont val="Times New Roman"/>
        <family val="1"/>
      </rPr>
      <t xml:space="preserve">"10" </t>
    </r>
    <r>
      <rPr>
        <b/>
        <u val="single"/>
        <sz val="18"/>
        <rFont val="Times New Roman"/>
        <family val="1"/>
      </rPr>
      <t>декабря</t>
    </r>
    <r>
      <rPr>
        <b/>
        <sz val="1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2020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</si>
  <si>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экономике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</si>
  <si>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Шмакова</t>
  </si>
  <si>
    <t>Диана</t>
  </si>
  <si>
    <t>Валериевна</t>
  </si>
  <si>
    <t>Алина</t>
  </si>
  <si>
    <t>Управление народного образования администрации г.Мичуринска Тамбовской области</t>
  </si>
  <si>
    <t>Места проведения олимпиады: МБОУ СОШ №№ 1, 7, 9, 15, МАОУ "СОШ №5 "НТЦ им. И.В.Мичурина", ТОГАОУ "Мичуринский лицей"</t>
  </si>
  <si>
    <t>Никитин</t>
  </si>
  <si>
    <t>Владимир</t>
  </si>
  <si>
    <t>15-08-2020-01</t>
  </si>
  <si>
    <t>15--09-2020-08</t>
  </si>
  <si>
    <t>15--09-2020-09</t>
  </si>
  <si>
    <t>15--09-2020-10</t>
  </si>
  <si>
    <t>15--09-2020-07</t>
  </si>
  <si>
    <t>15--09-2020-11</t>
  </si>
  <si>
    <t>15--09-2020-14</t>
  </si>
  <si>
    <t>15--09-2020-12</t>
  </si>
  <si>
    <t>15--09-2020-13</t>
  </si>
  <si>
    <t>15-10-2020-26</t>
  </si>
  <si>
    <t>15-10-2020-24</t>
  </si>
  <si>
    <t>15-10-2020-23</t>
  </si>
  <si>
    <t>15-10-2020-25</t>
  </si>
  <si>
    <t>15-10-2020-27</t>
  </si>
  <si>
    <t>Валериевич</t>
  </si>
  <si>
    <t>15-11-2020-44</t>
  </si>
  <si>
    <t>15-11-2020-46</t>
  </si>
  <si>
    <t>15-11-2020-45</t>
  </si>
  <si>
    <t>15-11-2020-43</t>
  </si>
  <si>
    <t>15--09-2020-02</t>
  </si>
  <si>
    <t>15--09-2020-03</t>
  </si>
  <si>
    <t>15--09-2020-04</t>
  </si>
  <si>
    <t>15--09-2020-05</t>
  </si>
  <si>
    <t>15--09-2020-06</t>
  </si>
  <si>
    <t>15-10-2020-20</t>
  </si>
  <si>
    <t>15-11-2020-39</t>
  </si>
  <si>
    <t>15-11-2020-40</t>
  </si>
  <si>
    <t>15-11-2020-42</t>
  </si>
  <si>
    <t>15-11-2020-41</t>
  </si>
  <si>
    <t>15-11-2020-48</t>
  </si>
  <si>
    <t>15-11-2020-49</t>
  </si>
  <si>
    <t>15-11-2020-50</t>
  </si>
  <si>
    <t>15-11-2020-51</t>
  </si>
  <si>
    <t>15-11-2020-52</t>
  </si>
  <si>
    <t>15-11-2020-53</t>
  </si>
  <si>
    <t>15-11-2020-54</t>
  </si>
  <si>
    <t>15-10-2020-30</t>
  </si>
  <si>
    <t>15-10-2020-31</t>
  </si>
  <si>
    <t>15-10-2020-32</t>
  </si>
  <si>
    <t>15-10-2020-33</t>
  </si>
  <si>
    <t>15-10-2020-34</t>
  </si>
  <si>
    <t>15-10-2020-35</t>
  </si>
  <si>
    <t>15-10-2020-36</t>
  </si>
  <si>
    <t>15-10-2020-38</t>
  </si>
  <si>
    <t>15--09-2020-15</t>
  </si>
  <si>
    <t>15--09-2020-16</t>
  </si>
  <si>
    <t>15--09-2020-17</t>
  </si>
  <si>
    <t>15--09-2020-18</t>
  </si>
  <si>
    <t>15--09-2020-19</t>
  </si>
  <si>
    <t>15--09-2020-37</t>
  </si>
  <si>
    <t>15-10-2020-21</t>
  </si>
  <si>
    <t>15-10-2020-22</t>
  </si>
  <si>
    <t>победитель</t>
  </si>
  <si>
    <t>призер</t>
  </si>
  <si>
    <t>Бекетова Светлана Геннадьевна</t>
  </si>
  <si>
    <t>Дерябина Валентина Анатольевна</t>
  </si>
  <si>
    <t>Иванова Татьяна Валентиновна</t>
  </si>
  <si>
    <t>Логунова Татьяна Владимировна</t>
  </si>
  <si>
    <t>Улыбышева Елезавета Валериевна</t>
  </si>
  <si>
    <t>1 задача</t>
  </si>
  <si>
    <t>2 задача</t>
  </si>
  <si>
    <t>3 задача</t>
  </si>
  <si>
    <t>4 задача</t>
  </si>
  <si>
    <t>5 задача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</si>
  <si>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- 51 </t>
    </r>
    <r>
      <rPr>
        <sz val="18"/>
        <color indexed="8"/>
        <rFont val="Times New Roman"/>
        <family val="1"/>
      </rPr>
      <t>, 7 класс -  0, 8 класс - 1, 9 класс - 19, 10 класс - 16, 11 класс - 15.</t>
    </r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</si>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</sst>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38"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6" fontId="4" fillId="24" borderId="10" xfId="57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5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/>
    </xf>
    <xf numFmtId="0" fontId="1" fillId="2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/>
    </xf>
    <xf numFmtId="176" fontId="4" fillId="24" borderId="11" xfId="57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76" fontId="4" fillId="26" borderId="10" xfId="57" applyNumberFormat="1" applyFont="1" applyFill="1" applyBorder="1" applyAlignment="1" applyProtection="1">
      <alignment horizontal="center" vertical="center" wrapText="1"/>
      <protection/>
    </xf>
    <xf numFmtId="176" fontId="4" fillId="26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176" fontId="10" fillId="25" borderId="0" xfId="0" applyNumberFormat="1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/>
    </xf>
    <xf numFmtId="176" fontId="13" fillId="25" borderId="0" xfId="0" applyNumberFormat="1" applyFont="1" applyFill="1" applyBorder="1" applyAlignment="1">
      <alignment horizontal="center" vertical="center" wrapText="1"/>
    </xf>
    <xf numFmtId="179" fontId="4" fillId="24" borderId="10" xfId="57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/>
    </xf>
    <xf numFmtId="179" fontId="5" fillId="2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176" fontId="15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176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/>
    </xf>
    <xf numFmtId="16" fontId="12" fillId="30" borderId="10" xfId="0" applyNumberFormat="1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/>
    </xf>
    <xf numFmtId="0" fontId="5" fillId="20" borderId="10" xfId="0" applyNumberFormat="1" applyFont="1" applyFill="1" applyBorder="1" applyAlignment="1">
      <alignment horizontal="center" vertical="center" wrapText="1"/>
    </xf>
    <xf numFmtId="49" fontId="5" fillId="20" borderId="10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/>
    </xf>
    <xf numFmtId="49" fontId="5" fillId="1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tabSelected="1" view="pageBreakPreview" zoomScale="49" zoomScaleNormal="49" zoomScaleSheetLayoutView="49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62.8515625" style="0" customWidth="1"/>
    <col min="11" max="11" width="12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15" width="10.8515625" style="0" customWidth="1"/>
    <col min="16" max="16" width="11.421875" style="0" customWidth="1"/>
    <col min="17" max="19" width="11.140625" style="0" customWidth="1"/>
    <col min="20" max="20" width="14.57421875" style="0" customWidth="1"/>
    <col min="21" max="21" width="16.140625" style="0" customWidth="1"/>
    <col min="22" max="22" width="17.421875" style="0" customWidth="1"/>
    <col min="23" max="23" width="16.28125" style="0" customWidth="1"/>
    <col min="24" max="24" width="17.7109375" style="0" customWidth="1"/>
    <col min="25" max="25" width="18.28125" style="0" customWidth="1"/>
    <col min="26" max="26" width="21.421875" style="0" customWidth="1"/>
  </cols>
  <sheetData>
    <row r="1" spans="1:26" ht="22.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2.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2.5">
      <c r="A3" s="97" t="s">
        <v>199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2:26" ht="22.5">
      <c r="B4" s="97" t="s">
        <v>12</v>
      </c>
      <c r="C4" s="98"/>
      <c r="D4" s="9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9" t="s">
        <v>204</v>
      </c>
      <c r="U4" s="97"/>
      <c r="V4" s="97"/>
      <c r="W4" s="97"/>
      <c r="X4" s="97"/>
      <c r="Y4" s="8"/>
      <c r="Z4" s="6"/>
    </row>
    <row r="5" spans="1:26" ht="23.25">
      <c r="A5" s="91" t="s">
        <v>278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>
      <c r="A6" s="91" t="s">
        <v>211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>
      <c r="A7" s="91" t="s">
        <v>201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3.25">
      <c r="A9" s="93" t="s">
        <v>14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23.25">
      <c r="A10" s="91" t="s">
        <v>200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3.25">
      <c r="A12" s="93" t="s">
        <v>15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23.25">
      <c r="A13" s="91" t="s">
        <v>205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94" t="s">
        <v>202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23.25">
      <c r="A16" s="95" t="s">
        <v>210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76.5" thickBot="1" thickTop="1">
      <c r="A18" s="38" t="s">
        <v>0</v>
      </c>
      <c r="B18" s="39" t="s">
        <v>45</v>
      </c>
      <c r="C18" s="40" t="s">
        <v>7</v>
      </c>
      <c r="D18" s="41" t="s">
        <v>1</v>
      </c>
      <c r="E18" s="39" t="s">
        <v>2</v>
      </c>
      <c r="F18" s="42" t="s">
        <v>3</v>
      </c>
      <c r="G18" s="43" t="s">
        <v>4</v>
      </c>
      <c r="H18" s="39" t="s">
        <v>5</v>
      </c>
      <c r="I18" s="39" t="s">
        <v>46</v>
      </c>
      <c r="J18" s="39" t="s">
        <v>47</v>
      </c>
      <c r="K18" s="42" t="s">
        <v>48</v>
      </c>
      <c r="L18" s="44" t="s">
        <v>62</v>
      </c>
      <c r="M18" s="44" t="s">
        <v>63</v>
      </c>
      <c r="N18" s="44" t="s">
        <v>64</v>
      </c>
      <c r="O18" s="78" t="s">
        <v>273</v>
      </c>
      <c r="P18" s="78" t="s">
        <v>274</v>
      </c>
      <c r="Q18" s="78" t="s">
        <v>275</v>
      </c>
      <c r="R18" s="78" t="s">
        <v>276</v>
      </c>
      <c r="S18" s="78" t="s">
        <v>277</v>
      </c>
      <c r="T18" s="44" t="s">
        <v>8</v>
      </c>
      <c r="U18" s="44" t="s">
        <v>10</v>
      </c>
      <c r="V18" s="44" t="s">
        <v>11</v>
      </c>
      <c r="W18" s="44" t="s">
        <v>9</v>
      </c>
      <c r="X18" s="44" t="s">
        <v>49</v>
      </c>
      <c r="Y18" s="44" t="s">
        <v>50</v>
      </c>
      <c r="Z18" s="45" t="s">
        <v>6</v>
      </c>
    </row>
    <row r="19" spans="1:26" ht="75.75" thickTop="1">
      <c r="A19" s="1">
        <v>1</v>
      </c>
      <c r="B19" s="10" t="s">
        <v>12</v>
      </c>
      <c r="C19" s="77" t="s">
        <v>214</v>
      </c>
      <c r="D19" s="12" t="s">
        <v>65</v>
      </c>
      <c r="E19" s="12" t="s">
        <v>66</v>
      </c>
      <c r="F19" s="12" t="s">
        <v>67</v>
      </c>
      <c r="G19" s="12" t="s">
        <v>68</v>
      </c>
      <c r="H19" s="13">
        <v>38901</v>
      </c>
      <c r="I19" s="12" t="s">
        <v>53</v>
      </c>
      <c r="J19" s="12" t="s">
        <v>69</v>
      </c>
      <c r="K19" s="12">
        <v>8</v>
      </c>
      <c r="L19" s="73">
        <v>0</v>
      </c>
      <c r="M19" s="73">
        <v>4</v>
      </c>
      <c r="N19" s="73">
        <v>6</v>
      </c>
      <c r="O19" s="73"/>
      <c r="P19" s="73"/>
      <c r="Q19" s="73"/>
      <c r="R19" s="73"/>
      <c r="S19" s="73"/>
      <c r="T19" s="11">
        <f aca="true" t="shared" si="0" ref="T19:T50">SUM(L19:S19)</f>
        <v>10</v>
      </c>
      <c r="U19" s="73">
        <v>40</v>
      </c>
      <c r="V19" s="34">
        <f aca="true" t="shared" si="1" ref="V19:V50">T19/U19</f>
        <v>0.25</v>
      </c>
      <c r="W19" s="48"/>
      <c r="X19" s="48"/>
      <c r="Y19" s="49"/>
      <c r="Z19" s="12" t="s">
        <v>81</v>
      </c>
    </row>
    <row r="20" spans="1:26" ht="56.25">
      <c r="A20" s="1">
        <v>2</v>
      </c>
      <c r="B20" s="1" t="s">
        <v>12</v>
      </c>
      <c r="C20" s="12" t="s">
        <v>260</v>
      </c>
      <c r="D20" s="12" t="s">
        <v>75</v>
      </c>
      <c r="E20" s="12" t="s">
        <v>76</v>
      </c>
      <c r="F20" s="12" t="s">
        <v>77</v>
      </c>
      <c r="G20" s="12" t="s">
        <v>73</v>
      </c>
      <c r="H20" s="13">
        <v>38623</v>
      </c>
      <c r="I20" s="12" t="s">
        <v>53</v>
      </c>
      <c r="J20" s="12" t="s">
        <v>74</v>
      </c>
      <c r="K20" s="12">
        <v>9</v>
      </c>
      <c r="L20" s="75">
        <v>5</v>
      </c>
      <c r="M20" s="75">
        <v>22</v>
      </c>
      <c r="N20" s="75">
        <v>23</v>
      </c>
      <c r="O20" s="75"/>
      <c r="P20" s="75"/>
      <c r="Q20" s="75"/>
      <c r="R20" s="75"/>
      <c r="S20" s="75"/>
      <c r="T20" s="2">
        <f t="shared" si="0"/>
        <v>50</v>
      </c>
      <c r="U20" s="74">
        <v>65</v>
      </c>
      <c r="V20" s="3">
        <f t="shared" si="1"/>
        <v>0.7692307692307693</v>
      </c>
      <c r="W20" s="50"/>
      <c r="X20" s="52" t="s">
        <v>266</v>
      </c>
      <c r="Y20" s="50"/>
      <c r="Z20" s="12" t="s">
        <v>82</v>
      </c>
    </row>
    <row r="21" spans="1:26" ht="56.25">
      <c r="A21" s="1">
        <v>3</v>
      </c>
      <c r="B21" s="1" t="s">
        <v>12</v>
      </c>
      <c r="C21" s="12" t="s">
        <v>262</v>
      </c>
      <c r="D21" s="12" t="s">
        <v>78</v>
      </c>
      <c r="E21" s="12" t="s">
        <v>79</v>
      </c>
      <c r="F21" s="12" t="s">
        <v>80</v>
      </c>
      <c r="G21" s="12" t="s">
        <v>73</v>
      </c>
      <c r="H21" s="13">
        <v>38760</v>
      </c>
      <c r="I21" s="12" t="s">
        <v>53</v>
      </c>
      <c r="J21" s="12" t="s">
        <v>74</v>
      </c>
      <c r="K21" s="12">
        <v>9</v>
      </c>
      <c r="L21" s="75">
        <v>4</v>
      </c>
      <c r="M21" s="75">
        <v>18</v>
      </c>
      <c r="N21" s="75">
        <v>23</v>
      </c>
      <c r="O21" s="75"/>
      <c r="P21" s="75"/>
      <c r="Q21" s="75"/>
      <c r="R21" s="75"/>
      <c r="S21" s="75"/>
      <c r="T21" s="2">
        <f t="shared" si="0"/>
        <v>45</v>
      </c>
      <c r="U21" s="74">
        <v>65</v>
      </c>
      <c r="V21" s="3">
        <f t="shared" si="1"/>
        <v>0.6923076923076923</v>
      </c>
      <c r="W21" s="50"/>
      <c r="X21" s="52" t="s">
        <v>266</v>
      </c>
      <c r="Y21" s="50"/>
      <c r="Z21" s="12" t="s">
        <v>82</v>
      </c>
    </row>
    <row r="22" spans="1:26" ht="56.25">
      <c r="A22" s="1">
        <v>4</v>
      </c>
      <c r="B22" s="12" t="s">
        <v>12</v>
      </c>
      <c r="C22" s="12" t="s">
        <v>258</v>
      </c>
      <c r="D22" s="12" t="s">
        <v>70</v>
      </c>
      <c r="E22" s="12" t="s">
        <v>71</v>
      </c>
      <c r="F22" s="12" t="s">
        <v>72</v>
      </c>
      <c r="G22" s="12" t="s">
        <v>73</v>
      </c>
      <c r="H22" s="13">
        <v>38777</v>
      </c>
      <c r="I22" s="12" t="s">
        <v>53</v>
      </c>
      <c r="J22" s="12" t="s">
        <v>74</v>
      </c>
      <c r="K22" s="12">
        <v>9</v>
      </c>
      <c r="L22" s="74">
        <v>4</v>
      </c>
      <c r="M22" s="74">
        <v>14</v>
      </c>
      <c r="N22" s="74">
        <v>21</v>
      </c>
      <c r="O22" s="74"/>
      <c r="P22" s="74"/>
      <c r="Q22" s="74"/>
      <c r="R22" s="74"/>
      <c r="S22" s="74"/>
      <c r="T22" s="35">
        <f t="shared" si="0"/>
        <v>39</v>
      </c>
      <c r="U22" s="74">
        <v>65</v>
      </c>
      <c r="V22" s="37">
        <f t="shared" si="1"/>
        <v>0.6</v>
      </c>
      <c r="W22" s="51"/>
      <c r="X22" s="51" t="s">
        <v>267</v>
      </c>
      <c r="Y22" s="50"/>
      <c r="Z22" s="12" t="s">
        <v>82</v>
      </c>
    </row>
    <row r="23" spans="1:26" ht="56.25">
      <c r="A23" s="1">
        <v>5</v>
      </c>
      <c r="B23" s="12" t="s">
        <v>12</v>
      </c>
      <c r="C23" s="12" t="s">
        <v>263</v>
      </c>
      <c r="D23" s="12" t="s">
        <v>212</v>
      </c>
      <c r="E23" s="12" t="s">
        <v>213</v>
      </c>
      <c r="F23" s="12" t="s">
        <v>159</v>
      </c>
      <c r="G23" s="12" t="s">
        <v>68</v>
      </c>
      <c r="H23" s="13">
        <v>38370</v>
      </c>
      <c r="I23" s="12" t="s">
        <v>53</v>
      </c>
      <c r="J23" s="12" t="s">
        <v>74</v>
      </c>
      <c r="K23" s="12">
        <v>9</v>
      </c>
      <c r="L23" s="76">
        <v>5</v>
      </c>
      <c r="M23" s="76">
        <v>21</v>
      </c>
      <c r="N23" s="76">
        <v>11</v>
      </c>
      <c r="O23" s="76"/>
      <c r="P23" s="76"/>
      <c r="Q23" s="76"/>
      <c r="R23" s="76"/>
      <c r="S23" s="76"/>
      <c r="T23" s="30">
        <f t="shared" si="0"/>
        <v>37</v>
      </c>
      <c r="U23" s="74">
        <v>65</v>
      </c>
      <c r="V23" s="15">
        <f t="shared" si="1"/>
        <v>0.5692307692307692</v>
      </c>
      <c r="W23" s="52"/>
      <c r="X23" s="51" t="s">
        <v>267</v>
      </c>
      <c r="Y23" s="50"/>
      <c r="Z23" s="12" t="s">
        <v>82</v>
      </c>
    </row>
    <row r="24" spans="1:26" ht="56.25">
      <c r="A24" s="1">
        <v>6</v>
      </c>
      <c r="B24" s="1" t="s">
        <v>12</v>
      </c>
      <c r="C24" s="12" t="s">
        <v>220</v>
      </c>
      <c r="D24" s="12" t="s">
        <v>96</v>
      </c>
      <c r="E24" s="12" t="s">
        <v>97</v>
      </c>
      <c r="F24" s="12" t="s">
        <v>98</v>
      </c>
      <c r="G24" s="12" t="s">
        <v>73</v>
      </c>
      <c r="H24" s="13">
        <v>38654</v>
      </c>
      <c r="I24" s="12" t="s">
        <v>53</v>
      </c>
      <c r="J24" s="12" t="s">
        <v>99</v>
      </c>
      <c r="K24" s="12">
        <v>9</v>
      </c>
      <c r="L24" s="75">
        <v>2</v>
      </c>
      <c r="M24" s="75">
        <v>22</v>
      </c>
      <c r="N24" s="75">
        <v>12</v>
      </c>
      <c r="O24" s="75"/>
      <c r="P24" s="75"/>
      <c r="Q24" s="75"/>
      <c r="R24" s="75"/>
      <c r="S24" s="75"/>
      <c r="T24" s="2">
        <f t="shared" si="0"/>
        <v>36</v>
      </c>
      <c r="U24" s="74">
        <v>65</v>
      </c>
      <c r="V24" s="3">
        <f t="shared" si="1"/>
        <v>0.5538461538461539</v>
      </c>
      <c r="W24" s="50"/>
      <c r="X24" s="51" t="s">
        <v>267</v>
      </c>
      <c r="Y24" s="50"/>
      <c r="Z24" s="12" t="s">
        <v>119</v>
      </c>
    </row>
    <row r="25" spans="1:26" ht="56.25">
      <c r="A25" s="1">
        <v>7</v>
      </c>
      <c r="B25" s="12" t="s">
        <v>12</v>
      </c>
      <c r="C25" s="12" t="s">
        <v>261</v>
      </c>
      <c r="D25" s="12" t="s">
        <v>70</v>
      </c>
      <c r="E25" s="12" t="s">
        <v>209</v>
      </c>
      <c r="F25" s="12" t="s">
        <v>72</v>
      </c>
      <c r="G25" s="12" t="s">
        <v>73</v>
      </c>
      <c r="H25" s="13">
        <v>38406</v>
      </c>
      <c r="I25" s="12" t="s">
        <v>53</v>
      </c>
      <c r="J25" s="12" t="s">
        <v>74</v>
      </c>
      <c r="K25" s="12">
        <v>9</v>
      </c>
      <c r="L25" s="76">
        <v>4</v>
      </c>
      <c r="M25" s="76">
        <v>14</v>
      </c>
      <c r="N25" s="76">
        <v>17</v>
      </c>
      <c r="O25" s="76"/>
      <c r="P25" s="76"/>
      <c r="Q25" s="76"/>
      <c r="R25" s="76"/>
      <c r="S25" s="76"/>
      <c r="T25" s="30">
        <f t="shared" si="0"/>
        <v>35</v>
      </c>
      <c r="U25" s="74">
        <v>65</v>
      </c>
      <c r="V25" s="15">
        <f t="shared" si="1"/>
        <v>0.5384615384615384</v>
      </c>
      <c r="W25" s="52"/>
      <c r="X25" s="51" t="s">
        <v>267</v>
      </c>
      <c r="Y25" s="50"/>
      <c r="Z25" s="12" t="s">
        <v>82</v>
      </c>
    </row>
    <row r="26" spans="1:26" ht="75">
      <c r="A26" s="1">
        <v>8</v>
      </c>
      <c r="B26" s="12" t="s">
        <v>12</v>
      </c>
      <c r="C26" s="12" t="s">
        <v>215</v>
      </c>
      <c r="D26" s="12" t="s">
        <v>94</v>
      </c>
      <c r="E26" s="12" t="s">
        <v>42</v>
      </c>
      <c r="F26" s="12" t="s">
        <v>95</v>
      </c>
      <c r="G26" s="12" t="s">
        <v>68</v>
      </c>
      <c r="H26" s="13">
        <v>38348</v>
      </c>
      <c r="I26" s="12" t="s">
        <v>53</v>
      </c>
      <c r="J26" s="12" t="s">
        <v>69</v>
      </c>
      <c r="K26" s="12">
        <v>9</v>
      </c>
      <c r="L26" s="76">
        <v>2</v>
      </c>
      <c r="M26" s="76">
        <v>14</v>
      </c>
      <c r="N26" s="76">
        <v>16</v>
      </c>
      <c r="O26" s="76"/>
      <c r="P26" s="76"/>
      <c r="Q26" s="76"/>
      <c r="R26" s="76"/>
      <c r="S26" s="76"/>
      <c r="T26" s="30">
        <f t="shared" si="0"/>
        <v>32</v>
      </c>
      <c r="U26" s="74">
        <v>65</v>
      </c>
      <c r="V26" s="16">
        <f t="shared" si="1"/>
        <v>0.49230769230769234</v>
      </c>
      <c r="W26" s="52"/>
      <c r="X26" s="52"/>
      <c r="Y26" s="50"/>
      <c r="Z26" s="12" t="s">
        <v>81</v>
      </c>
    </row>
    <row r="27" spans="1:26" ht="56.25">
      <c r="A27" s="1">
        <v>9</v>
      </c>
      <c r="B27" s="12" t="s">
        <v>12</v>
      </c>
      <c r="C27" s="12" t="s">
        <v>259</v>
      </c>
      <c r="D27" s="12" t="s">
        <v>206</v>
      </c>
      <c r="E27" s="12" t="s">
        <v>207</v>
      </c>
      <c r="F27" s="12" t="s">
        <v>208</v>
      </c>
      <c r="G27" s="12" t="s">
        <v>73</v>
      </c>
      <c r="H27" s="13">
        <v>38549</v>
      </c>
      <c r="I27" s="12" t="s">
        <v>53</v>
      </c>
      <c r="J27" s="12" t="s">
        <v>74</v>
      </c>
      <c r="K27" s="12">
        <v>9</v>
      </c>
      <c r="L27" s="76">
        <v>4</v>
      </c>
      <c r="M27" s="76">
        <v>10</v>
      </c>
      <c r="N27" s="76">
        <v>18</v>
      </c>
      <c r="O27" s="76"/>
      <c r="P27" s="76"/>
      <c r="Q27" s="76"/>
      <c r="R27" s="76"/>
      <c r="S27" s="76"/>
      <c r="T27" s="30">
        <f t="shared" si="0"/>
        <v>32</v>
      </c>
      <c r="U27" s="74">
        <v>65</v>
      </c>
      <c r="V27" s="15">
        <f t="shared" si="1"/>
        <v>0.49230769230769234</v>
      </c>
      <c r="W27" s="52"/>
      <c r="X27" s="52"/>
      <c r="Y27" s="50"/>
      <c r="Z27" s="12" t="s">
        <v>82</v>
      </c>
    </row>
    <row r="28" spans="1:26" ht="56.25">
      <c r="A28" s="1">
        <v>10</v>
      </c>
      <c r="B28" s="12" t="s">
        <v>12</v>
      </c>
      <c r="C28" s="12" t="s">
        <v>234</v>
      </c>
      <c r="D28" s="47" t="s">
        <v>83</v>
      </c>
      <c r="E28" s="47" t="s">
        <v>84</v>
      </c>
      <c r="F28" s="47" t="s">
        <v>85</v>
      </c>
      <c r="G28" s="12" t="s">
        <v>68</v>
      </c>
      <c r="H28" s="72">
        <v>38591</v>
      </c>
      <c r="I28" s="1" t="s">
        <v>53</v>
      </c>
      <c r="J28" s="12" t="s">
        <v>93</v>
      </c>
      <c r="K28" s="12">
        <v>9</v>
      </c>
      <c r="L28" s="74">
        <v>4</v>
      </c>
      <c r="M28" s="74">
        <v>12</v>
      </c>
      <c r="N28" s="74">
        <v>15</v>
      </c>
      <c r="O28" s="74"/>
      <c r="P28" s="74"/>
      <c r="Q28" s="74"/>
      <c r="R28" s="74"/>
      <c r="S28" s="74"/>
      <c r="T28" s="35">
        <f t="shared" si="0"/>
        <v>31</v>
      </c>
      <c r="U28" s="74">
        <v>65</v>
      </c>
      <c r="V28" s="37">
        <f t="shared" si="1"/>
        <v>0.47692307692307695</v>
      </c>
      <c r="W28" s="51"/>
      <c r="X28" s="51"/>
      <c r="Y28" s="50"/>
      <c r="Z28" s="47" t="s">
        <v>117</v>
      </c>
    </row>
    <row r="29" spans="1:26" ht="56.25">
      <c r="A29" s="1">
        <v>11</v>
      </c>
      <c r="B29" s="12" t="s">
        <v>12</v>
      </c>
      <c r="C29" s="12" t="s">
        <v>221</v>
      </c>
      <c r="D29" s="12" t="s">
        <v>103</v>
      </c>
      <c r="E29" s="12" t="s">
        <v>104</v>
      </c>
      <c r="F29" s="12" t="s">
        <v>80</v>
      </c>
      <c r="G29" s="12" t="s">
        <v>73</v>
      </c>
      <c r="H29" s="13">
        <v>38635</v>
      </c>
      <c r="I29" s="12" t="s">
        <v>53</v>
      </c>
      <c r="J29" s="12" t="s">
        <v>99</v>
      </c>
      <c r="K29" s="12">
        <v>9</v>
      </c>
      <c r="L29" s="76">
        <v>8</v>
      </c>
      <c r="M29" s="76">
        <v>18</v>
      </c>
      <c r="N29" s="76">
        <v>4</v>
      </c>
      <c r="O29" s="76"/>
      <c r="P29" s="76"/>
      <c r="Q29" s="76"/>
      <c r="R29" s="76"/>
      <c r="S29" s="76"/>
      <c r="T29" s="30">
        <f t="shared" si="0"/>
        <v>30</v>
      </c>
      <c r="U29" s="74">
        <v>65</v>
      </c>
      <c r="V29" s="15">
        <f t="shared" si="1"/>
        <v>0.46153846153846156</v>
      </c>
      <c r="W29" s="52"/>
      <c r="X29" s="52"/>
      <c r="Y29" s="50"/>
      <c r="Z29" s="12" t="s">
        <v>119</v>
      </c>
    </row>
    <row r="30" spans="1:26" ht="75">
      <c r="A30" s="1">
        <v>12</v>
      </c>
      <c r="B30" s="12" t="s">
        <v>12</v>
      </c>
      <c r="C30" s="12" t="s">
        <v>219</v>
      </c>
      <c r="D30" s="12" t="s">
        <v>113</v>
      </c>
      <c r="E30" s="12" t="s">
        <v>114</v>
      </c>
      <c r="F30" s="12" t="s">
        <v>43</v>
      </c>
      <c r="G30" s="17" t="s">
        <v>68</v>
      </c>
      <c r="H30" s="13">
        <v>38643</v>
      </c>
      <c r="I30" s="12" t="s">
        <v>53</v>
      </c>
      <c r="J30" s="12" t="s">
        <v>69</v>
      </c>
      <c r="K30" s="12">
        <v>9</v>
      </c>
      <c r="L30" s="76">
        <v>4</v>
      </c>
      <c r="M30" s="76">
        <v>12</v>
      </c>
      <c r="N30" s="76">
        <v>14</v>
      </c>
      <c r="O30" s="76"/>
      <c r="P30" s="76"/>
      <c r="Q30" s="76"/>
      <c r="R30" s="76"/>
      <c r="S30" s="76"/>
      <c r="T30" s="30">
        <f t="shared" si="0"/>
        <v>30</v>
      </c>
      <c r="U30" s="74">
        <v>65</v>
      </c>
      <c r="V30" s="15">
        <f t="shared" si="1"/>
        <v>0.46153846153846156</v>
      </c>
      <c r="W30" s="52"/>
      <c r="X30" s="52"/>
      <c r="Y30" s="50"/>
      <c r="Z30" s="12" t="s">
        <v>81</v>
      </c>
    </row>
    <row r="31" spans="1:26" ht="75">
      <c r="A31" s="1">
        <v>13</v>
      </c>
      <c r="B31" s="12" t="s">
        <v>12</v>
      </c>
      <c r="C31" s="12" t="s">
        <v>218</v>
      </c>
      <c r="D31" s="12" t="s">
        <v>88</v>
      </c>
      <c r="E31" s="12" t="s">
        <v>89</v>
      </c>
      <c r="F31" s="12" t="s">
        <v>67</v>
      </c>
      <c r="G31" s="12" t="s">
        <v>68</v>
      </c>
      <c r="H31" s="13">
        <v>38365</v>
      </c>
      <c r="I31" s="12" t="s">
        <v>53</v>
      </c>
      <c r="J31" s="12" t="s">
        <v>69</v>
      </c>
      <c r="K31" s="12">
        <v>9</v>
      </c>
      <c r="L31" s="76">
        <v>3</v>
      </c>
      <c r="M31" s="76">
        <v>12</v>
      </c>
      <c r="N31" s="76">
        <v>14</v>
      </c>
      <c r="O31" s="76"/>
      <c r="P31" s="76"/>
      <c r="Q31" s="76"/>
      <c r="R31" s="76"/>
      <c r="S31" s="76"/>
      <c r="T31" s="30">
        <f t="shared" si="0"/>
        <v>29</v>
      </c>
      <c r="U31" s="74">
        <v>65</v>
      </c>
      <c r="V31" s="15">
        <f t="shared" si="1"/>
        <v>0.4461538461538462</v>
      </c>
      <c r="W31" s="52"/>
      <c r="X31" s="52"/>
      <c r="Y31" s="50"/>
      <c r="Z31" s="12" t="s">
        <v>81</v>
      </c>
    </row>
    <row r="32" spans="1:26" ht="75">
      <c r="A32" s="1">
        <v>14</v>
      </c>
      <c r="B32" s="12" t="s">
        <v>12</v>
      </c>
      <c r="C32" s="12" t="s">
        <v>233</v>
      </c>
      <c r="D32" s="12" t="s">
        <v>111</v>
      </c>
      <c r="E32" s="12" t="s">
        <v>97</v>
      </c>
      <c r="F32" s="12" t="s">
        <v>112</v>
      </c>
      <c r="G32" s="12" t="s">
        <v>73</v>
      </c>
      <c r="H32" s="13">
        <v>38578</v>
      </c>
      <c r="I32" s="12" t="s">
        <v>53</v>
      </c>
      <c r="J32" s="12" t="s">
        <v>93</v>
      </c>
      <c r="K32" s="12">
        <v>9</v>
      </c>
      <c r="L32" s="74">
        <v>3</v>
      </c>
      <c r="M32" s="74">
        <v>10</v>
      </c>
      <c r="N32" s="74">
        <v>16</v>
      </c>
      <c r="O32" s="74"/>
      <c r="P32" s="74"/>
      <c r="Q32" s="74"/>
      <c r="R32" s="74"/>
      <c r="S32" s="74"/>
      <c r="T32" s="35">
        <f t="shared" si="0"/>
        <v>29</v>
      </c>
      <c r="U32" s="74">
        <v>65</v>
      </c>
      <c r="V32" s="37">
        <f t="shared" si="1"/>
        <v>0.4461538461538462</v>
      </c>
      <c r="W32" s="51"/>
      <c r="X32" s="51"/>
      <c r="Y32" s="50"/>
      <c r="Z32" s="12" t="s">
        <v>118</v>
      </c>
    </row>
    <row r="33" spans="1:26" ht="75">
      <c r="A33" s="1">
        <v>15</v>
      </c>
      <c r="B33" s="12" t="s">
        <v>12</v>
      </c>
      <c r="C33" s="12" t="s">
        <v>217</v>
      </c>
      <c r="D33" s="12" t="s">
        <v>108</v>
      </c>
      <c r="E33" s="12" t="s">
        <v>109</v>
      </c>
      <c r="F33" s="12" t="s">
        <v>110</v>
      </c>
      <c r="G33" s="12" t="s">
        <v>68</v>
      </c>
      <c r="H33" s="13">
        <v>38678</v>
      </c>
      <c r="I33" s="12" t="s">
        <v>53</v>
      </c>
      <c r="J33" s="12" t="s">
        <v>69</v>
      </c>
      <c r="K33" s="12">
        <v>9</v>
      </c>
      <c r="L33" s="74">
        <v>2</v>
      </c>
      <c r="M33" s="74">
        <v>10</v>
      </c>
      <c r="N33" s="74">
        <v>14</v>
      </c>
      <c r="O33" s="74"/>
      <c r="P33" s="74"/>
      <c r="Q33" s="74"/>
      <c r="R33" s="74"/>
      <c r="S33" s="74"/>
      <c r="T33" s="35">
        <f t="shared" si="0"/>
        <v>26</v>
      </c>
      <c r="U33" s="74">
        <v>65</v>
      </c>
      <c r="V33" s="37">
        <f t="shared" si="1"/>
        <v>0.4</v>
      </c>
      <c r="W33" s="51"/>
      <c r="X33" s="51"/>
      <c r="Y33" s="50"/>
      <c r="Z33" s="12" t="s">
        <v>81</v>
      </c>
    </row>
    <row r="34" spans="1:26" ht="75">
      <c r="A34" s="1">
        <v>16</v>
      </c>
      <c r="B34" s="12" t="s">
        <v>12</v>
      </c>
      <c r="C34" s="12" t="s">
        <v>235</v>
      </c>
      <c r="D34" s="12" t="s">
        <v>105</v>
      </c>
      <c r="E34" s="12" t="s">
        <v>106</v>
      </c>
      <c r="F34" s="12" t="s">
        <v>107</v>
      </c>
      <c r="G34" s="12" t="s">
        <v>68</v>
      </c>
      <c r="H34" s="13">
        <v>38582</v>
      </c>
      <c r="I34" s="12" t="s">
        <v>53</v>
      </c>
      <c r="J34" s="12" t="s">
        <v>93</v>
      </c>
      <c r="K34" s="12">
        <v>9</v>
      </c>
      <c r="L34" s="76">
        <v>3</v>
      </c>
      <c r="M34" s="76">
        <v>8</v>
      </c>
      <c r="N34" s="76">
        <v>13</v>
      </c>
      <c r="O34" s="76"/>
      <c r="P34" s="76"/>
      <c r="Q34" s="76"/>
      <c r="R34" s="76"/>
      <c r="S34" s="76"/>
      <c r="T34" s="30">
        <f t="shared" si="0"/>
        <v>24</v>
      </c>
      <c r="U34" s="74">
        <v>65</v>
      </c>
      <c r="V34" s="15">
        <f t="shared" si="1"/>
        <v>0.36923076923076925</v>
      </c>
      <c r="W34" s="52"/>
      <c r="X34" s="52"/>
      <c r="Y34" s="50"/>
      <c r="Z34" s="12" t="s">
        <v>118</v>
      </c>
    </row>
    <row r="35" spans="1:26" ht="75">
      <c r="A35" s="1">
        <v>17</v>
      </c>
      <c r="B35" s="12" t="s">
        <v>12</v>
      </c>
      <c r="C35" s="12" t="s">
        <v>237</v>
      </c>
      <c r="D35" s="12" t="s">
        <v>90</v>
      </c>
      <c r="E35" s="12" t="s">
        <v>91</v>
      </c>
      <c r="F35" s="12" t="s">
        <v>92</v>
      </c>
      <c r="G35" s="12" t="s">
        <v>73</v>
      </c>
      <c r="H35" s="13">
        <v>38650</v>
      </c>
      <c r="I35" s="12" t="s">
        <v>53</v>
      </c>
      <c r="J35" s="12" t="s">
        <v>93</v>
      </c>
      <c r="K35" s="12">
        <v>9</v>
      </c>
      <c r="L35" s="74">
        <v>2</v>
      </c>
      <c r="M35" s="74">
        <v>10</v>
      </c>
      <c r="N35" s="74">
        <v>10</v>
      </c>
      <c r="O35" s="74"/>
      <c r="P35" s="74"/>
      <c r="Q35" s="74"/>
      <c r="R35" s="74"/>
      <c r="S35" s="74"/>
      <c r="T35" s="35">
        <f t="shared" si="0"/>
        <v>22</v>
      </c>
      <c r="U35" s="74">
        <v>65</v>
      </c>
      <c r="V35" s="37">
        <f t="shared" si="1"/>
        <v>0.3384615384615385</v>
      </c>
      <c r="W35" s="51"/>
      <c r="X35" s="51"/>
      <c r="Y35" s="50"/>
      <c r="Z35" s="12" t="s">
        <v>118</v>
      </c>
    </row>
    <row r="36" spans="1:26" ht="56.25">
      <c r="A36" s="1">
        <v>18</v>
      </c>
      <c r="B36" s="1" t="s">
        <v>12</v>
      </c>
      <c r="C36" s="12" t="s">
        <v>222</v>
      </c>
      <c r="D36" s="12" t="s">
        <v>100</v>
      </c>
      <c r="E36" s="12" t="s">
        <v>101</v>
      </c>
      <c r="F36" s="12" t="s">
        <v>102</v>
      </c>
      <c r="G36" s="12" t="s">
        <v>73</v>
      </c>
      <c r="H36" s="13">
        <v>38642</v>
      </c>
      <c r="I36" s="12" t="s">
        <v>53</v>
      </c>
      <c r="J36" s="12" t="s">
        <v>99</v>
      </c>
      <c r="K36" s="12">
        <v>9</v>
      </c>
      <c r="L36" s="75">
        <v>2</v>
      </c>
      <c r="M36" s="75">
        <v>12</v>
      </c>
      <c r="N36" s="75">
        <v>8</v>
      </c>
      <c r="O36" s="75"/>
      <c r="P36" s="75"/>
      <c r="Q36" s="75"/>
      <c r="R36" s="75"/>
      <c r="S36" s="75"/>
      <c r="T36" s="2">
        <f t="shared" si="0"/>
        <v>22</v>
      </c>
      <c r="U36" s="74">
        <v>65</v>
      </c>
      <c r="V36" s="14">
        <f t="shared" si="1"/>
        <v>0.3384615384615385</v>
      </c>
      <c r="W36" s="50"/>
      <c r="X36" s="50"/>
      <c r="Y36" s="50"/>
      <c r="Z36" s="12" t="s">
        <v>119</v>
      </c>
    </row>
    <row r="37" spans="1:26" ht="75">
      <c r="A37" s="1">
        <v>19</v>
      </c>
      <c r="B37" s="12" t="s">
        <v>12</v>
      </c>
      <c r="C37" s="12" t="s">
        <v>236</v>
      </c>
      <c r="D37" s="12" t="s">
        <v>115</v>
      </c>
      <c r="E37" s="12" t="s">
        <v>116</v>
      </c>
      <c r="F37" s="12" t="s">
        <v>43</v>
      </c>
      <c r="G37" s="12" t="s">
        <v>68</v>
      </c>
      <c r="H37" s="13">
        <v>38602</v>
      </c>
      <c r="I37" s="12" t="s">
        <v>53</v>
      </c>
      <c r="J37" s="12" t="s">
        <v>93</v>
      </c>
      <c r="K37" s="12">
        <v>9</v>
      </c>
      <c r="L37" s="76">
        <v>2</v>
      </c>
      <c r="M37" s="76">
        <v>12</v>
      </c>
      <c r="N37" s="76">
        <v>8</v>
      </c>
      <c r="O37" s="76"/>
      <c r="P37" s="76"/>
      <c r="Q37" s="76"/>
      <c r="R37" s="76"/>
      <c r="S37" s="76"/>
      <c r="T37" s="30">
        <f t="shared" si="0"/>
        <v>22</v>
      </c>
      <c r="U37" s="74">
        <v>65</v>
      </c>
      <c r="V37" s="15">
        <f t="shared" si="1"/>
        <v>0.3384615384615385</v>
      </c>
      <c r="W37" s="52"/>
      <c r="X37" s="52"/>
      <c r="Y37" s="50"/>
      <c r="Z37" s="12" t="s">
        <v>118</v>
      </c>
    </row>
    <row r="38" spans="1:26" ht="75">
      <c r="A38" s="1">
        <v>20</v>
      </c>
      <c r="B38" s="12" t="s">
        <v>12</v>
      </c>
      <c r="C38" s="12" t="s">
        <v>216</v>
      </c>
      <c r="D38" s="12" t="s">
        <v>86</v>
      </c>
      <c r="E38" s="12" t="s">
        <v>87</v>
      </c>
      <c r="F38" s="12" t="s">
        <v>43</v>
      </c>
      <c r="G38" s="12" t="s">
        <v>68</v>
      </c>
      <c r="H38" s="13">
        <v>38498</v>
      </c>
      <c r="I38" s="12" t="s">
        <v>53</v>
      </c>
      <c r="J38" s="12" t="s">
        <v>69</v>
      </c>
      <c r="K38" s="12">
        <v>9</v>
      </c>
      <c r="L38" s="74">
        <v>2</v>
      </c>
      <c r="M38" s="74">
        <v>10</v>
      </c>
      <c r="N38" s="74">
        <v>4</v>
      </c>
      <c r="O38" s="74"/>
      <c r="P38" s="74"/>
      <c r="Q38" s="74"/>
      <c r="R38" s="74"/>
      <c r="S38" s="74"/>
      <c r="T38" s="35">
        <f t="shared" si="0"/>
        <v>16</v>
      </c>
      <c r="U38" s="74">
        <v>65</v>
      </c>
      <c r="V38" s="37">
        <f t="shared" si="1"/>
        <v>0.24615384615384617</v>
      </c>
      <c r="W38" s="51"/>
      <c r="X38" s="51"/>
      <c r="Y38" s="50"/>
      <c r="Z38" s="12" t="s">
        <v>81</v>
      </c>
    </row>
    <row r="39" spans="1:26" ht="75">
      <c r="A39" s="1">
        <v>21</v>
      </c>
      <c r="B39" s="12" t="s">
        <v>12</v>
      </c>
      <c r="C39" s="12" t="s">
        <v>238</v>
      </c>
      <c r="D39" s="12" t="s">
        <v>145</v>
      </c>
      <c r="E39" s="12" t="s">
        <v>146</v>
      </c>
      <c r="F39" s="12" t="s">
        <v>147</v>
      </c>
      <c r="G39" s="12" t="s">
        <v>68</v>
      </c>
      <c r="H39" s="13">
        <v>38139</v>
      </c>
      <c r="I39" s="12" t="s">
        <v>53</v>
      </c>
      <c r="J39" s="12" t="s">
        <v>93</v>
      </c>
      <c r="K39" s="12">
        <v>10</v>
      </c>
      <c r="L39" s="74">
        <v>5</v>
      </c>
      <c r="M39" s="74">
        <v>24</v>
      </c>
      <c r="N39" s="74">
        <v>23</v>
      </c>
      <c r="O39" s="74">
        <v>10</v>
      </c>
      <c r="P39" s="74">
        <v>20</v>
      </c>
      <c r="Q39" s="74">
        <v>30</v>
      </c>
      <c r="R39" s="74">
        <v>30</v>
      </c>
      <c r="S39" s="74">
        <v>16</v>
      </c>
      <c r="T39" s="35">
        <f t="shared" si="0"/>
        <v>158</v>
      </c>
      <c r="U39" s="75">
        <v>195</v>
      </c>
      <c r="V39" s="36">
        <f t="shared" si="1"/>
        <v>0.8102564102564103</v>
      </c>
      <c r="W39" s="51"/>
      <c r="X39" s="51" t="s">
        <v>266</v>
      </c>
      <c r="Y39" s="50"/>
      <c r="Z39" s="12" t="s">
        <v>164</v>
      </c>
    </row>
    <row r="40" spans="1:26" ht="56.25">
      <c r="A40" s="1">
        <v>22</v>
      </c>
      <c r="B40" s="1" t="s">
        <v>12</v>
      </c>
      <c r="C40" s="12" t="s">
        <v>257</v>
      </c>
      <c r="D40" s="12" t="s">
        <v>155</v>
      </c>
      <c r="E40" s="12" t="s">
        <v>66</v>
      </c>
      <c r="F40" s="12" t="s">
        <v>156</v>
      </c>
      <c r="G40" s="12" t="s">
        <v>68</v>
      </c>
      <c r="H40" s="13">
        <v>38152</v>
      </c>
      <c r="I40" s="12" t="s">
        <v>53</v>
      </c>
      <c r="J40" s="12" t="s">
        <v>74</v>
      </c>
      <c r="K40" s="12">
        <v>10</v>
      </c>
      <c r="L40" s="75">
        <v>5</v>
      </c>
      <c r="M40" s="75">
        <v>16</v>
      </c>
      <c r="N40" s="75">
        <v>17</v>
      </c>
      <c r="O40" s="75">
        <v>10</v>
      </c>
      <c r="P40" s="75">
        <v>12</v>
      </c>
      <c r="Q40" s="75">
        <v>20</v>
      </c>
      <c r="R40" s="75">
        <v>10</v>
      </c>
      <c r="S40" s="75">
        <v>16</v>
      </c>
      <c r="T40" s="2">
        <f t="shared" si="0"/>
        <v>106</v>
      </c>
      <c r="U40" s="75">
        <v>195</v>
      </c>
      <c r="V40" s="3">
        <f t="shared" si="1"/>
        <v>0.5435897435897435</v>
      </c>
      <c r="W40" s="50"/>
      <c r="X40" s="51" t="s">
        <v>266</v>
      </c>
      <c r="Y40" s="50"/>
      <c r="Z40" s="12" t="s">
        <v>161</v>
      </c>
    </row>
    <row r="41" spans="1:26" ht="56.25">
      <c r="A41" s="1">
        <v>23</v>
      </c>
      <c r="B41" s="12" t="s">
        <v>12</v>
      </c>
      <c r="C41" s="12" t="s">
        <v>253</v>
      </c>
      <c r="D41" s="12" t="s">
        <v>141</v>
      </c>
      <c r="E41" s="12" t="s">
        <v>142</v>
      </c>
      <c r="F41" s="12" t="s">
        <v>143</v>
      </c>
      <c r="G41" s="12" t="s">
        <v>73</v>
      </c>
      <c r="H41" s="13">
        <v>38062</v>
      </c>
      <c r="I41" s="12" t="s">
        <v>53</v>
      </c>
      <c r="J41" s="12" t="s">
        <v>74</v>
      </c>
      <c r="K41" s="12">
        <v>10</v>
      </c>
      <c r="L41" s="76">
        <v>4</v>
      </c>
      <c r="M41" s="76">
        <v>18</v>
      </c>
      <c r="N41" s="76">
        <v>17</v>
      </c>
      <c r="O41" s="76">
        <v>6</v>
      </c>
      <c r="P41" s="76">
        <v>20</v>
      </c>
      <c r="Q41" s="76">
        <v>0</v>
      </c>
      <c r="R41" s="76">
        <v>30</v>
      </c>
      <c r="S41" s="76"/>
      <c r="T41" s="30">
        <f t="shared" si="0"/>
        <v>95</v>
      </c>
      <c r="U41" s="75">
        <v>195</v>
      </c>
      <c r="V41" s="15">
        <f t="shared" si="1"/>
        <v>0.48717948717948717</v>
      </c>
      <c r="W41" s="52"/>
      <c r="X41" s="52" t="s">
        <v>267</v>
      </c>
      <c r="Y41" s="50"/>
      <c r="Z41" s="12" t="s">
        <v>161</v>
      </c>
    </row>
    <row r="42" spans="1:26" ht="56.25">
      <c r="A42" s="1">
        <v>24</v>
      </c>
      <c r="B42" s="12" t="s">
        <v>12</v>
      </c>
      <c r="C42" s="12" t="s">
        <v>227</v>
      </c>
      <c r="D42" s="12" t="s">
        <v>128</v>
      </c>
      <c r="E42" s="12" t="s">
        <v>129</v>
      </c>
      <c r="F42" s="12" t="s">
        <v>228</v>
      </c>
      <c r="G42" s="12" t="s">
        <v>68</v>
      </c>
      <c r="H42" s="13">
        <v>38183</v>
      </c>
      <c r="I42" s="12" t="s">
        <v>53</v>
      </c>
      <c r="J42" s="12" t="s">
        <v>99</v>
      </c>
      <c r="K42" s="12">
        <v>10</v>
      </c>
      <c r="L42" s="76">
        <v>4</v>
      </c>
      <c r="M42" s="76">
        <v>28</v>
      </c>
      <c r="N42" s="76">
        <v>25</v>
      </c>
      <c r="O42" s="76">
        <v>6</v>
      </c>
      <c r="P42" s="76">
        <v>12</v>
      </c>
      <c r="Q42" s="76"/>
      <c r="R42" s="76">
        <v>5</v>
      </c>
      <c r="S42" s="76"/>
      <c r="T42" s="30">
        <f t="shared" si="0"/>
        <v>80</v>
      </c>
      <c r="U42" s="75">
        <v>195</v>
      </c>
      <c r="V42" s="15">
        <f t="shared" si="1"/>
        <v>0.41025641025641024</v>
      </c>
      <c r="W42" s="52"/>
      <c r="X42" s="52" t="s">
        <v>267</v>
      </c>
      <c r="Y42" s="50"/>
      <c r="Z42" s="12" t="s">
        <v>162</v>
      </c>
    </row>
    <row r="43" spans="1:26" ht="56.25">
      <c r="A43" s="1">
        <v>25</v>
      </c>
      <c r="B43" s="1" t="s">
        <v>12</v>
      </c>
      <c r="C43" s="12" t="s">
        <v>250</v>
      </c>
      <c r="D43" s="12" t="s">
        <v>123</v>
      </c>
      <c r="E43" s="12" t="s">
        <v>124</v>
      </c>
      <c r="F43" s="12" t="s">
        <v>125</v>
      </c>
      <c r="G43" s="12" t="s">
        <v>73</v>
      </c>
      <c r="H43" s="13">
        <v>38209</v>
      </c>
      <c r="I43" s="12" t="s">
        <v>53</v>
      </c>
      <c r="J43" s="12" t="s">
        <v>74</v>
      </c>
      <c r="K43" s="12">
        <v>10</v>
      </c>
      <c r="L43" s="75">
        <v>4</v>
      </c>
      <c r="M43" s="75">
        <v>12</v>
      </c>
      <c r="N43" s="75">
        <v>17</v>
      </c>
      <c r="O43" s="75">
        <v>10</v>
      </c>
      <c r="P43" s="75">
        <v>12</v>
      </c>
      <c r="Q43" s="75">
        <v>10</v>
      </c>
      <c r="R43" s="75">
        <v>10</v>
      </c>
      <c r="S43" s="75">
        <v>0</v>
      </c>
      <c r="T43" s="2">
        <f t="shared" si="0"/>
        <v>75</v>
      </c>
      <c r="U43" s="75">
        <v>195</v>
      </c>
      <c r="V43" s="14">
        <f t="shared" si="1"/>
        <v>0.38461538461538464</v>
      </c>
      <c r="W43" s="50"/>
      <c r="X43" s="52" t="s">
        <v>267</v>
      </c>
      <c r="Y43" s="50"/>
      <c r="Z43" s="12" t="s">
        <v>161</v>
      </c>
    </row>
    <row r="44" spans="1:26" ht="56.25">
      <c r="A44" s="1">
        <v>26</v>
      </c>
      <c r="B44" s="1" t="s">
        <v>12</v>
      </c>
      <c r="C44" s="12" t="s">
        <v>255</v>
      </c>
      <c r="D44" s="12" t="s">
        <v>133</v>
      </c>
      <c r="E44" s="12" t="s">
        <v>104</v>
      </c>
      <c r="F44" s="12" t="s">
        <v>134</v>
      </c>
      <c r="G44" s="12" t="s">
        <v>73</v>
      </c>
      <c r="H44" s="13">
        <v>38246</v>
      </c>
      <c r="I44" s="12" t="s">
        <v>53</v>
      </c>
      <c r="J44" s="12" t="s">
        <v>74</v>
      </c>
      <c r="K44" s="12">
        <v>10</v>
      </c>
      <c r="L44" s="75">
        <v>3</v>
      </c>
      <c r="M44" s="75">
        <v>18</v>
      </c>
      <c r="N44" s="75">
        <v>13</v>
      </c>
      <c r="O44" s="75">
        <v>4</v>
      </c>
      <c r="P44" s="75"/>
      <c r="Q44" s="75">
        <v>30</v>
      </c>
      <c r="R44" s="75">
        <v>0</v>
      </c>
      <c r="S44" s="75"/>
      <c r="T44" s="2">
        <f t="shared" si="0"/>
        <v>68</v>
      </c>
      <c r="U44" s="75">
        <v>195</v>
      </c>
      <c r="V44" s="3">
        <f t="shared" si="1"/>
        <v>0.3487179487179487</v>
      </c>
      <c r="W44" s="50"/>
      <c r="X44" s="52" t="s">
        <v>267</v>
      </c>
      <c r="Y44" s="50"/>
      <c r="Z44" s="12" t="s">
        <v>161</v>
      </c>
    </row>
    <row r="45" spans="1:26" ht="56.25">
      <c r="A45" s="1">
        <v>27</v>
      </c>
      <c r="B45" s="1" t="s">
        <v>12</v>
      </c>
      <c r="C45" s="12" t="s">
        <v>256</v>
      </c>
      <c r="D45" s="12" t="s">
        <v>120</v>
      </c>
      <c r="E45" s="12" t="s">
        <v>121</v>
      </c>
      <c r="F45" s="12" t="s">
        <v>122</v>
      </c>
      <c r="G45" s="12" t="s">
        <v>68</v>
      </c>
      <c r="H45" s="13">
        <v>38047</v>
      </c>
      <c r="I45" s="12" t="s">
        <v>53</v>
      </c>
      <c r="J45" s="12" t="s">
        <v>74</v>
      </c>
      <c r="K45" s="12">
        <v>10</v>
      </c>
      <c r="L45" s="75">
        <v>4</v>
      </c>
      <c r="M45" s="75">
        <v>14</v>
      </c>
      <c r="N45" s="75">
        <v>11</v>
      </c>
      <c r="O45" s="75">
        <v>8</v>
      </c>
      <c r="P45" s="75">
        <v>12</v>
      </c>
      <c r="Q45" s="75">
        <v>0</v>
      </c>
      <c r="R45" s="75">
        <v>0</v>
      </c>
      <c r="S45" s="75"/>
      <c r="T45" s="2">
        <f t="shared" si="0"/>
        <v>49</v>
      </c>
      <c r="U45" s="75">
        <v>195</v>
      </c>
      <c r="V45" s="3">
        <f t="shared" si="1"/>
        <v>0.2512820512820513</v>
      </c>
      <c r="W45" s="50"/>
      <c r="X45" s="50"/>
      <c r="Y45" s="50"/>
      <c r="Z45" s="12" t="s">
        <v>161</v>
      </c>
    </row>
    <row r="46" spans="1:26" ht="56.25">
      <c r="A46" s="1">
        <v>28</v>
      </c>
      <c r="B46" s="1" t="s">
        <v>12</v>
      </c>
      <c r="C46" s="12" t="s">
        <v>254</v>
      </c>
      <c r="D46" s="12" t="s">
        <v>126</v>
      </c>
      <c r="E46" s="12" t="s">
        <v>97</v>
      </c>
      <c r="F46" s="12" t="s">
        <v>127</v>
      </c>
      <c r="G46" s="12" t="s">
        <v>73</v>
      </c>
      <c r="H46" s="13">
        <v>37942</v>
      </c>
      <c r="I46" s="12" t="s">
        <v>53</v>
      </c>
      <c r="J46" s="12" t="s">
        <v>74</v>
      </c>
      <c r="K46" s="12">
        <v>10</v>
      </c>
      <c r="L46" s="75">
        <v>5</v>
      </c>
      <c r="M46" s="75">
        <v>6</v>
      </c>
      <c r="N46" s="75">
        <v>12</v>
      </c>
      <c r="O46" s="75">
        <v>4</v>
      </c>
      <c r="P46" s="75"/>
      <c r="Q46" s="75">
        <v>0</v>
      </c>
      <c r="R46" s="75">
        <v>10</v>
      </c>
      <c r="S46" s="75"/>
      <c r="T46" s="2">
        <f t="shared" si="0"/>
        <v>37</v>
      </c>
      <c r="U46" s="75">
        <v>195</v>
      </c>
      <c r="V46" s="3">
        <f t="shared" si="1"/>
        <v>0.18974358974358974</v>
      </c>
      <c r="W46" s="50"/>
      <c r="X46" s="50"/>
      <c r="Y46" s="50"/>
      <c r="Z46" s="12" t="s">
        <v>161</v>
      </c>
    </row>
    <row r="47" spans="1:26" ht="56.25">
      <c r="A47" s="1">
        <v>29</v>
      </c>
      <c r="B47" s="12" t="s">
        <v>12</v>
      </c>
      <c r="C47" s="12" t="s">
        <v>251</v>
      </c>
      <c r="D47" s="12" t="s">
        <v>130</v>
      </c>
      <c r="E47" s="12" t="s">
        <v>131</v>
      </c>
      <c r="F47" s="12" t="s">
        <v>132</v>
      </c>
      <c r="G47" s="12" t="s">
        <v>68</v>
      </c>
      <c r="H47" s="13">
        <v>38092</v>
      </c>
      <c r="I47" s="12" t="s">
        <v>53</v>
      </c>
      <c r="J47" s="12" t="s">
        <v>74</v>
      </c>
      <c r="K47" s="12">
        <v>10</v>
      </c>
      <c r="L47" s="76">
        <v>5</v>
      </c>
      <c r="M47" s="76">
        <v>14</v>
      </c>
      <c r="N47" s="76">
        <v>18</v>
      </c>
      <c r="O47" s="76">
        <v>0</v>
      </c>
      <c r="P47" s="76"/>
      <c r="Q47" s="76"/>
      <c r="R47" s="76">
        <v>0</v>
      </c>
      <c r="S47" s="76"/>
      <c r="T47" s="30">
        <f t="shared" si="0"/>
        <v>37</v>
      </c>
      <c r="U47" s="75">
        <v>195</v>
      </c>
      <c r="V47" s="15">
        <f t="shared" si="1"/>
        <v>0.18974358974358974</v>
      </c>
      <c r="W47" s="52"/>
      <c r="X47" s="52"/>
      <c r="Y47" s="50"/>
      <c r="Z47" s="12" t="s">
        <v>161</v>
      </c>
    </row>
    <row r="48" spans="1:26" ht="56.25">
      <c r="A48" s="1">
        <v>30</v>
      </c>
      <c r="B48" s="1" t="s">
        <v>12</v>
      </c>
      <c r="C48" s="12" t="s">
        <v>264</v>
      </c>
      <c r="D48" s="12" t="s">
        <v>135</v>
      </c>
      <c r="E48" s="12" t="s">
        <v>89</v>
      </c>
      <c r="F48" s="12" t="s">
        <v>136</v>
      </c>
      <c r="G48" s="12" t="s">
        <v>68</v>
      </c>
      <c r="H48" s="13">
        <v>38329</v>
      </c>
      <c r="I48" s="12" t="s">
        <v>53</v>
      </c>
      <c r="J48" s="12" t="s">
        <v>137</v>
      </c>
      <c r="K48" s="12">
        <v>10</v>
      </c>
      <c r="L48" s="75">
        <v>5</v>
      </c>
      <c r="M48" s="75">
        <v>14</v>
      </c>
      <c r="N48" s="75">
        <v>10</v>
      </c>
      <c r="O48" s="75">
        <v>0</v>
      </c>
      <c r="P48" s="75"/>
      <c r="Q48" s="75"/>
      <c r="R48" s="75">
        <v>5</v>
      </c>
      <c r="S48" s="75"/>
      <c r="T48" s="2">
        <f t="shared" si="0"/>
        <v>34</v>
      </c>
      <c r="U48" s="75">
        <v>195</v>
      </c>
      <c r="V48" s="3">
        <f t="shared" si="1"/>
        <v>0.17435897435897435</v>
      </c>
      <c r="W48" s="50"/>
      <c r="X48" s="50"/>
      <c r="Y48" s="50"/>
      <c r="Z48" s="12" t="s">
        <v>163</v>
      </c>
    </row>
    <row r="49" spans="1:26" ht="56.25">
      <c r="A49" s="1">
        <v>31</v>
      </c>
      <c r="B49" s="12" t="s">
        <v>12</v>
      </c>
      <c r="C49" s="12" t="s">
        <v>252</v>
      </c>
      <c r="D49" s="12" t="s">
        <v>138</v>
      </c>
      <c r="E49" s="12" t="s">
        <v>139</v>
      </c>
      <c r="F49" s="12" t="s">
        <v>140</v>
      </c>
      <c r="G49" s="12" t="s">
        <v>73</v>
      </c>
      <c r="H49" s="13">
        <v>38086</v>
      </c>
      <c r="I49" s="12" t="s">
        <v>53</v>
      </c>
      <c r="J49" s="12" t="s">
        <v>74</v>
      </c>
      <c r="K49" s="12">
        <v>10</v>
      </c>
      <c r="L49" s="76">
        <v>4</v>
      </c>
      <c r="M49" s="76">
        <v>14</v>
      </c>
      <c r="N49" s="76">
        <v>16</v>
      </c>
      <c r="O49" s="76">
        <v>0</v>
      </c>
      <c r="P49" s="76"/>
      <c r="Q49" s="76"/>
      <c r="R49" s="76"/>
      <c r="S49" s="76"/>
      <c r="T49" s="30">
        <f t="shared" si="0"/>
        <v>34</v>
      </c>
      <c r="U49" s="75">
        <v>195</v>
      </c>
      <c r="V49" s="15">
        <f t="shared" si="1"/>
        <v>0.17435897435897435</v>
      </c>
      <c r="W49" s="52"/>
      <c r="X49" s="52"/>
      <c r="Y49" s="50"/>
      <c r="Z49" s="12" t="s">
        <v>161</v>
      </c>
    </row>
    <row r="50" spans="1:26" ht="56.25">
      <c r="A50" s="1">
        <v>32</v>
      </c>
      <c r="B50" s="1" t="s">
        <v>12</v>
      </c>
      <c r="C50" s="12" t="s">
        <v>265</v>
      </c>
      <c r="D50" s="12" t="s">
        <v>157</v>
      </c>
      <c r="E50" s="12" t="s">
        <v>76</v>
      </c>
      <c r="F50" s="12" t="s">
        <v>134</v>
      </c>
      <c r="G50" s="12" t="s">
        <v>73</v>
      </c>
      <c r="H50" s="13">
        <v>38042</v>
      </c>
      <c r="I50" s="12" t="s">
        <v>53</v>
      </c>
      <c r="J50" s="12" t="s">
        <v>137</v>
      </c>
      <c r="K50" s="12">
        <v>10</v>
      </c>
      <c r="L50" s="75">
        <v>4</v>
      </c>
      <c r="M50" s="75">
        <v>14</v>
      </c>
      <c r="N50" s="75">
        <v>5</v>
      </c>
      <c r="O50" s="75">
        <v>0</v>
      </c>
      <c r="P50" s="75"/>
      <c r="Q50" s="75">
        <v>0</v>
      </c>
      <c r="R50" s="75">
        <v>5</v>
      </c>
      <c r="S50" s="75"/>
      <c r="T50" s="2">
        <f t="shared" si="0"/>
        <v>28</v>
      </c>
      <c r="U50" s="75">
        <v>195</v>
      </c>
      <c r="V50" s="3">
        <f t="shared" si="1"/>
        <v>0.14358974358974358</v>
      </c>
      <c r="W50" s="50"/>
      <c r="X50" s="50"/>
      <c r="Y50" s="50"/>
      <c r="Z50" s="12" t="s">
        <v>163</v>
      </c>
    </row>
    <row r="51" spans="1:26" ht="56.25">
      <c r="A51" s="1">
        <v>33</v>
      </c>
      <c r="B51" s="1" t="s">
        <v>12</v>
      </c>
      <c r="C51" s="12" t="s">
        <v>223</v>
      </c>
      <c r="D51" s="12" t="s">
        <v>158</v>
      </c>
      <c r="E51" s="12" t="s">
        <v>114</v>
      </c>
      <c r="F51" s="12" t="s">
        <v>159</v>
      </c>
      <c r="G51" s="12" t="s">
        <v>68</v>
      </c>
      <c r="H51" s="13">
        <v>38062</v>
      </c>
      <c r="I51" s="12" t="s">
        <v>53</v>
      </c>
      <c r="J51" s="12" t="s">
        <v>151</v>
      </c>
      <c r="K51" s="12">
        <v>10</v>
      </c>
      <c r="L51" s="75">
        <v>4</v>
      </c>
      <c r="M51" s="75">
        <v>16</v>
      </c>
      <c r="N51" s="75">
        <v>6</v>
      </c>
      <c r="O51" s="75">
        <v>0</v>
      </c>
      <c r="P51" s="75"/>
      <c r="Q51" s="75"/>
      <c r="R51" s="75"/>
      <c r="S51" s="75"/>
      <c r="T51" s="2">
        <f aca="true" t="shared" si="2" ref="T51:T82">SUM(L51:S51)</f>
        <v>26</v>
      </c>
      <c r="U51" s="75">
        <v>195</v>
      </c>
      <c r="V51" s="3">
        <f aca="true" t="shared" si="3" ref="V51:V82">T51/U51</f>
        <v>0.13333333333333333</v>
      </c>
      <c r="W51" s="50"/>
      <c r="X51" s="50"/>
      <c r="Y51" s="50"/>
      <c r="Z51" s="12" t="s">
        <v>268</v>
      </c>
    </row>
    <row r="52" spans="1:26" ht="56.25">
      <c r="A52" s="1">
        <v>34</v>
      </c>
      <c r="B52" s="12" t="s">
        <v>12</v>
      </c>
      <c r="C52" s="12" t="s">
        <v>224</v>
      </c>
      <c r="D52" s="12" t="s">
        <v>160</v>
      </c>
      <c r="E52" s="12" t="s">
        <v>124</v>
      </c>
      <c r="F52" s="12" t="s">
        <v>127</v>
      </c>
      <c r="G52" s="17" t="s">
        <v>73</v>
      </c>
      <c r="H52" s="13">
        <v>38117</v>
      </c>
      <c r="I52" s="12" t="s">
        <v>53</v>
      </c>
      <c r="J52" s="12" t="s">
        <v>151</v>
      </c>
      <c r="K52" s="12">
        <v>10</v>
      </c>
      <c r="L52" s="76">
        <v>5</v>
      </c>
      <c r="M52" s="76">
        <v>10</v>
      </c>
      <c r="N52" s="76">
        <v>5</v>
      </c>
      <c r="O52" s="76">
        <v>0</v>
      </c>
      <c r="P52" s="76"/>
      <c r="Q52" s="76"/>
      <c r="R52" s="76">
        <v>5</v>
      </c>
      <c r="S52" s="76"/>
      <c r="T52" s="30">
        <f t="shared" si="2"/>
        <v>25</v>
      </c>
      <c r="U52" s="75">
        <v>195</v>
      </c>
      <c r="V52" s="15">
        <f t="shared" si="3"/>
        <v>0.1282051282051282</v>
      </c>
      <c r="W52" s="52"/>
      <c r="X52" s="52"/>
      <c r="Y52" s="50"/>
      <c r="Z52" s="12" t="s">
        <v>268</v>
      </c>
    </row>
    <row r="53" spans="1:26" ht="56.25">
      <c r="A53" s="1">
        <v>35</v>
      </c>
      <c r="B53" s="1" t="s">
        <v>12</v>
      </c>
      <c r="C53" s="12" t="s">
        <v>226</v>
      </c>
      <c r="D53" s="12" t="s">
        <v>152</v>
      </c>
      <c r="E53" s="12" t="s">
        <v>153</v>
      </c>
      <c r="F53" s="12" t="s">
        <v>154</v>
      </c>
      <c r="G53" s="12" t="s">
        <v>68</v>
      </c>
      <c r="H53" s="13">
        <v>38303</v>
      </c>
      <c r="I53" s="12" t="s">
        <v>53</v>
      </c>
      <c r="J53" s="12" t="s">
        <v>151</v>
      </c>
      <c r="K53" s="12">
        <v>10</v>
      </c>
      <c r="L53" s="75">
        <v>4</v>
      </c>
      <c r="M53" s="75">
        <v>14</v>
      </c>
      <c r="N53" s="75">
        <v>5</v>
      </c>
      <c r="O53" s="75">
        <v>0</v>
      </c>
      <c r="P53" s="75"/>
      <c r="Q53" s="75"/>
      <c r="R53" s="75"/>
      <c r="S53" s="75"/>
      <c r="T53" s="2">
        <f t="shared" si="2"/>
        <v>23</v>
      </c>
      <c r="U53" s="75">
        <v>195</v>
      </c>
      <c r="V53" s="3">
        <f t="shared" si="3"/>
        <v>0.11794871794871795</v>
      </c>
      <c r="W53" s="50"/>
      <c r="X53" s="50"/>
      <c r="Y53" s="50"/>
      <c r="Z53" s="12" t="s">
        <v>268</v>
      </c>
    </row>
    <row r="54" spans="1:26" ht="56.25">
      <c r="A54" s="1">
        <v>36</v>
      </c>
      <c r="B54" s="1" t="s">
        <v>12</v>
      </c>
      <c r="C54" s="12" t="s">
        <v>225</v>
      </c>
      <c r="D54" s="12" t="s">
        <v>148</v>
      </c>
      <c r="E54" s="12" t="s">
        <v>149</v>
      </c>
      <c r="F54" s="12" t="s">
        <v>150</v>
      </c>
      <c r="G54" s="12" t="s">
        <v>73</v>
      </c>
      <c r="H54" s="13">
        <v>38300</v>
      </c>
      <c r="I54" s="12" t="s">
        <v>53</v>
      </c>
      <c r="J54" s="12" t="s">
        <v>151</v>
      </c>
      <c r="K54" s="12">
        <v>10</v>
      </c>
      <c r="L54" s="75">
        <v>4</v>
      </c>
      <c r="M54" s="75">
        <v>6</v>
      </c>
      <c r="N54" s="75">
        <v>6</v>
      </c>
      <c r="O54" s="75">
        <v>0</v>
      </c>
      <c r="P54" s="75"/>
      <c r="Q54" s="75"/>
      <c r="R54" s="75">
        <v>0</v>
      </c>
      <c r="S54" s="75"/>
      <c r="T54" s="2">
        <f t="shared" si="2"/>
        <v>16</v>
      </c>
      <c r="U54" s="75">
        <v>195</v>
      </c>
      <c r="V54" s="3">
        <f t="shared" si="3"/>
        <v>0.08205128205128205</v>
      </c>
      <c r="W54" s="50"/>
      <c r="X54" s="50"/>
      <c r="Y54" s="50"/>
      <c r="Z54" s="12" t="s">
        <v>268</v>
      </c>
    </row>
    <row r="55" spans="1:26" ht="56.25">
      <c r="A55" s="1">
        <v>37</v>
      </c>
      <c r="B55" s="1" t="s">
        <v>12</v>
      </c>
      <c r="C55" s="12" t="s">
        <v>246</v>
      </c>
      <c r="D55" s="12" t="s">
        <v>192</v>
      </c>
      <c r="E55" s="12" t="s">
        <v>153</v>
      </c>
      <c r="F55" s="12" t="s">
        <v>107</v>
      </c>
      <c r="G55" s="12" t="s">
        <v>68</v>
      </c>
      <c r="H55" s="13">
        <v>37903</v>
      </c>
      <c r="I55" s="12" t="s">
        <v>53</v>
      </c>
      <c r="J55" s="12" t="s">
        <v>74</v>
      </c>
      <c r="K55" s="12">
        <v>11</v>
      </c>
      <c r="L55" s="75">
        <v>4</v>
      </c>
      <c r="M55" s="75">
        <v>22</v>
      </c>
      <c r="N55" s="75">
        <v>17</v>
      </c>
      <c r="O55" s="75">
        <v>8</v>
      </c>
      <c r="P55" s="75">
        <v>12</v>
      </c>
      <c r="Q55" s="75">
        <v>30</v>
      </c>
      <c r="R55" s="75">
        <v>30</v>
      </c>
      <c r="S55" s="75">
        <v>40</v>
      </c>
      <c r="T55" s="2">
        <f t="shared" si="2"/>
        <v>163</v>
      </c>
      <c r="U55" s="75">
        <v>195</v>
      </c>
      <c r="V55" s="14">
        <f t="shared" si="3"/>
        <v>0.8358974358974359</v>
      </c>
      <c r="W55" s="50"/>
      <c r="X55" s="52" t="s">
        <v>266</v>
      </c>
      <c r="Y55" s="50"/>
      <c r="Z55" s="12" t="s">
        <v>161</v>
      </c>
    </row>
    <row r="56" spans="1:26" ht="56.25">
      <c r="A56" s="1">
        <v>38</v>
      </c>
      <c r="B56" s="12" t="s">
        <v>12</v>
      </c>
      <c r="C56" s="12" t="s">
        <v>245</v>
      </c>
      <c r="D56" s="12" t="s">
        <v>173</v>
      </c>
      <c r="E56" s="12" t="s">
        <v>174</v>
      </c>
      <c r="F56" s="12" t="s">
        <v>144</v>
      </c>
      <c r="G56" s="12" t="s">
        <v>73</v>
      </c>
      <c r="H56" s="13">
        <v>37659</v>
      </c>
      <c r="I56" s="12" t="s">
        <v>53</v>
      </c>
      <c r="J56" s="12" t="s">
        <v>74</v>
      </c>
      <c r="K56" s="12">
        <v>11</v>
      </c>
      <c r="L56" s="76">
        <v>5</v>
      </c>
      <c r="M56" s="76">
        <v>22</v>
      </c>
      <c r="N56" s="76">
        <v>15</v>
      </c>
      <c r="O56" s="76">
        <v>8</v>
      </c>
      <c r="P56" s="76">
        <v>16</v>
      </c>
      <c r="Q56" s="76">
        <v>30</v>
      </c>
      <c r="R56" s="76">
        <v>30</v>
      </c>
      <c r="S56" s="76">
        <v>16</v>
      </c>
      <c r="T56" s="30">
        <f t="shared" si="2"/>
        <v>142</v>
      </c>
      <c r="U56" s="75">
        <v>195</v>
      </c>
      <c r="V56" s="15">
        <f t="shared" si="3"/>
        <v>0.7282051282051282</v>
      </c>
      <c r="W56" s="52"/>
      <c r="X56" s="52" t="s">
        <v>267</v>
      </c>
      <c r="Y56" s="50"/>
      <c r="Z56" s="12" t="s">
        <v>161</v>
      </c>
    </row>
    <row r="57" spans="1:26" ht="56.25">
      <c r="A57" s="1">
        <v>39</v>
      </c>
      <c r="B57" s="12" t="s">
        <v>12</v>
      </c>
      <c r="C57" s="12" t="s">
        <v>247</v>
      </c>
      <c r="D57" s="12" t="s">
        <v>185</v>
      </c>
      <c r="E57" s="12" t="s">
        <v>101</v>
      </c>
      <c r="F57" s="12" t="s">
        <v>127</v>
      </c>
      <c r="G57" s="12" t="s">
        <v>73</v>
      </c>
      <c r="H57" s="13">
        <v>37823</v>
      </c>
      <c r="I57" s="12" t="s">
        <v>53</v>
      </c>
      <c r="J57" s="12" t="s">
        <v>74</v>
      </c>
      <c r="K57" s="12">
        <v>11</v>
      </c>
      <c r="L57" s="76">
        <v>4</v>
      </c>
      <c r="M57" s="76">
        <v>24</v>
      </c>
      <c r="N57" s="76">
        <v>18</v>
      </c>
      <c r="O57" s="76">
        <v>8</v>
      </c>
      <c r="P57" s="76">
        <v>16</v>
      </c>
      <c r="Q57" s="76">
        <v>15</v>
      </c>
      <c r="R57" s="76">
        <v>30</v>
      </c>
      <c r="S57" s="76"/>
      <c r="T57" s="30">
        <f t="shared" si="2"/>
        <v>115</v>
      </c>
      <c r="U57" s="75">
        <v>195</v>
      </c>
      <c r="V57" s="15">
        <f t="shared" si="3"/>
        <v>0.5897435897435898</v>
      </c>
      <c r="W57" s="52"/>
      <c r="X57" s="52" t="s">
        <v>267</v>
      </c>
      <c r="Y57" s="50"/>
      <c r="Z57" s="12" t="s">
        <v>161</v>
      </c>
    </row>
    <row r="58" spans="1:26" ht="56.25">
      <c r="A58" s="1">
        <v>40</v>
      </c>
      <c r="B58" s="12" t="s">
        <v>12</v>
      </c>
      <c r="C58" s="12" t="s">
        <v>243</v>
      </c>
      <c r="D58" s="12" t="s">
        <v>189</v>
      </c>
      <c r="E58" s="12" t="s">
        <v>89</v>
      </c>
      <c r="F58" s="12" t="s">
        <v>43</v>
      </c>
      <c r="G58" s="12" t="s">
        <v>68</v>
      </c>
      <c r="H58" s="13">
        <v>37870</v>
      </c>
      <c r="I58" s="12" t="s">
        <v>53</v>
      </c>
      <c r="J58" s="12" t="s">
        <v>74</v>
      </c>
      <c r="K58" s="12">
        <v>11</v>
      </c>
      <c r="L58" s="76">
        <v>5</v>
      </c>
      <c r="M58" s="76">
        <v>20</v>
      </c>
      <c r="N58" s="76">
        <v>13</v>
      </c>
      <c r="O58" s="76">
        <v>8</v>
      </c>
      <c r="P58" s="76">
        <v>12</v>
      </c>
      <c r="Q58" s="76">
        <v>30</v>
      </c>
      <c r="R58" s="76">
        <v>10</v>
      </c>
      <c r="S58" s="76"/>
      <c r="T58" s="30">
        <f t="shared" si="2"/>
        <v>98</v>
      </c>
      <c r="U58" s="75">
        <v>195</v>
      </c>
      <c r="V58" s="16">
        <f t="shared" si="3"/>
        <v>0.5025641025641026</v>
      </c>
      <c r="W58" s="52"/>
      <c r="X58" s="52" t="s">
        <v>267</v>
      </c>
      <c r="Y58" s="50"/>
      <c r="Z58" s="12" t="s">
        <v>161</v>
      </c>
    </row>
    <row r="59" spans="1:26" ht="56.25">
      <c r="A59" s="1">
        <v>41</v>
      </c>
      <c r="B59" s="12" t="s">
        <v>12</v>
      </c>
      <c r="C59" s="12" t="s">
        <v>244</v>
      </c>
      <c r="D59" s="12" t="s">
        <v>186</v>
      </c>
      <c r="E59" s="12" t="s">
        <v>187</v>
      </c>
      <c r="F59" s="12" t="s">
        <v>188</v>
      </c>
      <c r="G59" s="12" t="s">
        <v>68</v>
      </c>
      <c r="H59" s="13">
        <v>37834</v>
      </c>
      <c r="I59" s="12" t="s">
        <v>53</v>
      </c>
      <c r="J59" s="12" t="s">
        <v>74</v>
      </c>
      <c r="K59" s="12">
        <v>11</v>
      </c>
      <c r="L59" s="74">
        <v>4</v>
      </c>
      <c r="M59" s="74">
        <v>20</v>
      </c>
      <c r="N59" s="74">
        <v>14</v>
      </c>
      <c r="O59" s="74">
        <v>6</v>
      </c>
      <c r="P59" s="74">
        <v>4</v>
      </c>
      <c r="Q59" s="74">
        <v>0</v>
      </c>
      <c r="R59" s="74">
        <v>20</v>
      </c>
      <c r="S59" s="74"/>
      <c r="T59" s="35">
        <f t="shared" si="2"/>
        <v>68</v>
      </c>
      <c r="U59" s="75">
        <v>195</v>
      </c>
      <c r="V59" s="37">
        <f t="shared" si="3"/>
        <v>0.3487179487179487</v>
      </c>
      <c r="W59" s="51"/>
      <c r="X59" s="52" t="s">
        <v>267</v>
      </c>
      <c r="Y59" s="50"/>
      <c r="Z59" s="12" t="s">
        <v>161</v>
      </c>
    </row>
    <row r="60" spans="1:26" ht="56.25">
      <c r="A60" s="1">
        <v>42</v>
      </c>
      <c r="B60" s="1" t="s">
        <v>12</v>
      </c>
      <c r="C60" s="12" t="s">
        <v>248</v>
      </c>
      <c r="D60" s="12" t="s">
        <v>180</v>
      </c>
      <c r="E60" s="12" t="s">
        <v>181</v>
      </c>
      <c r="F60" s="12" t="s">
        <v>182</v>
      </c>
      <c r="G60" s="12" t="s">
        <v>73</v>
      </c>
      <c r="H60" s="13">
        <v>37997</v>
      </c>
      <c r="I60" s="12" t="s">
        <v>53</v>
      </c>
      <c r="J60" s="12" t="s">
        <v>74</v>
      </c>
      <c r="K60" s="12">
        <v>11</v>
      </c>
      <c r="L60" s="75">
        <v>5</v>
      </c>
      <c r="M60" s="75">
        <v>16</v>
      </c>
      <c r="N60" s="75">
        <v>18</v>
      </c>
      <c r="O60" s="75">
        <v>8</v>
      </c>
      <c r="P60" s="75"/>
      <c r="Q60" s="75"/>
      <c r="R60" s="75">
        <v>10</v>
      </c>
      <c r="S60" s="75">
        <v>4</v>
      </c>
      <c r="T60" s="2">
        <f t="shared" si="2"/>
        <v>61</v>
      </c>
      <c r="U60" s="75">
        <v>195</v>
      </c>
      <c r="V60" s="3">
        <f t="shared" si="3"/>
        <v>0.3128205128205128</v>
      </c>
      <c r="W60" s="50"/>
      <c r="X60" s="50"/>
      <c r="Y60" s="50"/>
      <c r="Z60" s="12" t="s">
        <v>161</v>
      </c>
    </row>
    <row r="61" spans="1:26" ht="56.25">
      <c r="A61" s="1">
        <v>43</v>
      </c>
      <c r="B61" s="12" t="s">
        <v>12</v>
      </c>
      <c r="C61" s="12" t="s">
        <v>230</v>
      </c>
      <c r="D61" s="12" t="s">
        <v>175</v>
      </c>
      <c r="E61" s="12" t="s">
        <v>176</v>
      </c>
      <c r="F61" s="12" t="s">
        <v>177</v>
      </c>
      <c r="G61" s="12" t="s">
        <v>68</v>
      </c>
      <c r="H61" s="13">
        <v>37848</v>
      </c>
      <c r="I61" s="12" t="s">
        <v>53</v>
      </c>
      <c r="J61" s="12" t="s">
        <v>99</v>
      </c>
      <c r="K61" s="12">
        <v>11</v>
      </c>
      <c r="L61" s="74">
        <v>5</v>
      </c>
      <c r="M61" s="74">
        <v>16</v>
      </c>
      <c r="N61" s="74">
        <v>11</v>
      </c>
      <c r="O61" s="74">
        <v>2</v>
      </c>
      <c r="P61" s="74">
        <v>12</v>
      </c>
      <c r="Q61" s="74"/>
      <c r="R61" s="74">
        <v>10</v>
      </c>
      <c r="S61" s="74"/>
      <c r="T61" s="35">
        <f t="shared" si="2"/>
        <v>56</v>
      </c>
      <c r="U61" s="75">
        <v>195</v>
      </c>
      <c r="V61" s="37">
        <f t="shared" si="3"/>
        <v>0.28717948717948716</v>
      </c>
      <c r="W61" s="51"/>
      <c r="X61" s="51"/>
      <c r="Y61" s="50"/>
      <c r="Z61" s="12" t="s">
        <v>197</v>
      </c>
    </row>
    <row r="62" spans="1:26" ht="75">
      <c r="A62" s="1">
        <v>44</v>
      </c>
      <c r="B62" s="1" t="s">
        <v>12</v>
      </c>
      <c r="C62" s="12" t="s">
        <v>242</v>
      </c>
      <c r="D62" s="12" t="s">
        <v>168</v>
      </c>
      <c r="E62" s="12" t="s">
        <v>169</v>
      </c>
      <c r="F62" s="12" t="s">
        <v>170</v>
      </c>
      <c r="G62" s="12" t="s">
        <v>73</v>
      </c>
      <c r="H62" s="13">
        <v>37952</v>
      </c>
      <c r="I62" s="12" t="s">
        <v>53</v>
      </c>
      <c r="J62" s="12" t="s">
        <v>93</v>
      </c>
      <c r="K62" s="12">
        <v>11</v>
      </c>
      <c r="L62" s="75">
        <v>5</v>
      </c>
      <c r="M62" s="75">
        <v>12</v>
      </c>
      <c r="N62" s="75">
        <v>15</v>
      </c>
      <c r="O62" s="75">
        <v>4</v>
      </c>
      <c r="P62" s="75">
        <v>12</v>
      </c>
      <c r="Q62" s="75"/>
      <c r="R62" s="75">
        <v>5</v>
      </c>
      <c r="S62" s="75"/>
      <c r="T62" s="2">
        <f t="shared" si="2"/>
        <v>53</v>
      </c>
      <c r="U62" s="75">
        <v>195</v>
      </c>
      <c r="V62" s="3">
        <f t="shared" si="3"/>
        <v>0.2717948717948718</v>
      </c>
      <c r="W62" s="50"/>
      <c r="X62" s="50"/>
      <c r="Y62" s="50"/>
      <c r="Z62" s="12" t="s">
        <v>196</v>
      </c>
    </row>
    <row r="63" spans="1:26" ht="75">
      <c r="A63" s="1">
        <v>45</v>
      </c>
      <c r="B63" s="12" t="s">
        <v>12</v>
      </c>
      <c r="C63" s="12" t="s">
        <v>239</v>
      </c>
      <c r="D63" s="12" t="s">
        <v>193</v>
      </c>
      <c r="E63" s="12" t="s">
        <v>194</v>
      </c>
      <c r="F63" s="12" t="s">
        <v>195</v>
      </c>
      <c r="G63" s="12" t="s">
        <v>68</v>
      </c>
      <c r="H63" s="13">
        <v>37949</v>
      </c>
      <c r="I63" s="12" t="s">
        <v>53</v>
      </c>
      <c r="J63" s="12" t="s">
        <v>93</v>
      </c>
      <c r="K63" s="12">
        <v>11</v>
      </c>
      <c r="L63" s="76">
        <v>2</v>
      </c>
      <c r="M63" s="76">
        <v>16</v>
      </c>
      <c r="N63" s="76">
        <v>8</v>
      </c>
      <c r="O63" s="76">
        <v>6</v>
      </c>
      <c r="P63" s="76">
        <v>4</v>
      </c>
      <c r="Q63" s="76">
        <v>0</v>
      </c>
      <c r="R63" s="76">
        <v>8</v>
      </c>
      <c r="S63" s="76">
        <v>8</v>
      </c>
      <c r="T63" s="30">
        <f t="shared" si="2"/>
        <v>52</v>
      </c>
      <c r="U63" s="75">
        <v>195</v>
      </c>
      <c r="V63" s="15">
        <f t="shared" si="3"/>
        <v>0.26666666666666666</v>
      </c>
      <c r="W63" s="52"/>
      <c r="X63" s="52"/>
      <c r="Y63" s="50"/>
      <c r="Z63" s="12" t="s">
        <v>198</v>
      </c>
    </row>
    <row r="64" spans="1:26" ht="56.25">
      <c r="A64" s="1">
        <v>46</v>
      </c>
      <c r="B64" s="1" t="s">
        <v>12</v>
      </c>
      <c r="C64" s="12" t="s">
        <v>249</v>
      </c>
      <c r="D64" s="12" t="s">
        <v>165</v>
      </c>
      <c r="E64" s="12" t="s">
        <v>166</v>
      </c>
      <c r="F64" s="12" t="s">
        <v>167</v>
      </c>
      <c r="G64" s="12" t="s">
        <v>73</v>
      </c>
      <c r="H64" s="13">
        <v>38057</v>
      </c>
      <c r="I64" s="12" t="s">
        <v>53</v>
      </c>
      <c r="J64" s="12" t="s">
        <v>74</v>
      </c>
      <c r="K64" s="12">
        <v>11</v>
      </c>
      <c r="L64" s="75">
        <v>4</v>
      </c>
      <c r="M64" s="75">
        <v>4</v>
      </c>
      <c r="N64" s="75">
        <v>9</v>
      </c>
      <c r="O64" s="75">
        <v>8</v>
      </c>
      <c r="P64" s="75">
        <v>16</v>
      </c>
      <c r="Q64" s="75"/>
      <c r="R64" s="75">
        <v>5</v>
      </c>
      <c r="S64" s="75"/>
      <c r="T64" s="2">
        <f t="shared" si="2"/>
        <v>46</v>
      </c>
      <c r="U64" s="75">
        <v>195</v>
      </c>
      <c r="V64" s="3">
        <f t="shared" si="3"/>
        <v>0.2358974358974359</v>
      </c>
      <c r="W64" s="50"/>
      <c r="X64" s="50"/>
      <c r="Y64" s="50"/>
      <c r="Z64" s="12" t="s">
        <v>161</v>
      </c>
    </row>
    <row r="65" spans="1:26" ht="56.25">
      <c r="A65" s="1">
        <v>47</v>
      </c>
      <c r="B65" s="1" t="s">
        <v>12</v>
      </c>
      <c r="C65" s="12" t="s">
        <v>229</v>
      </c>
      <c r="D65" s="1" t="s">
        <v>190</v>
      </c>
      <c r="E65" s="1" t="s">
        <v>104</v>
      </c>
      <c r="F65" s="1" t="s">
        <v>112</v>
      </c>
      <c r="G65" s="12" t="s">
        <v>73</v>
      </c>
      <c r="H65" s="9">
        <v>37810</v>
      </c>
      <c r="I65" s="1" t="s">
        <v>53</v>
      </c>
      <c r="J65" s="47" t="s">
        <v>191</v>
      </c>
      <c r="K65" s="1">
        <v>11</v>
      </c>
      <c r="L65" s="75">
        <v>4</v>
      </c>
      <c r="M65" s="75">
        <v>18</v>
      </c>
      <c r="N65" s="75">
        <v>14</v>
      </c>
      <c r="O65" s="75">
        <v>0</v>
      </c>
      <c r="P65" s="75">
        <v>4</v>
      </c>
      <c r="Q65" s="75"/>
      <c r="R65" s="75">
        <v>5</v>
      </c>
      <c r="S65" s="75"/>
      <c r="T65" s="2">
        <f t="shared" si="2"/>
        <v>45</v>
      </c>
      <c r="U65" s="75">
        <v>195</v>
      </c>
      <c r="V65" s="3">
        <f t="shared" si="3"/>
        <v>0.23076923076923078</v>
      </c>
      <c r="W65" s="50"/>
      <c r="X65" s="50"/>
      <c r="Y65" s="50"/>
      <c r="Z65" s="1" t="s">
        <v>197</v>
      </c>
    </row>
    <row r="66" spans="1:26" ht="56.25">
      <c r="A66" s="1">
        <v>48</v>
      </c>
      <c r="B66" s="12" t="s">
        <v>12</v>
      </c>
      <c r="C66" s="12" t="s">
        <v>231</v>
      </c>
      <c r="D66" s="12" t="s">
        <v>183</v>
      </c>
      <c r="E66" s="12" t="s">
        <v>124</v>
      </c>
      <c r="F66" s="12" t="s">
        <v>172</v>
      </c>
      <c r="G66" s="12" t="s">
        <v>73</v>
      </c>
      <c r="H66" s="13">
        <v>37798</v>
      </c>
      <c r="I66" s="12" t="s">
        <v>53</v>
      </c>
      <c r="J66" s="12" t="s">
        <v>99</v>
      </c>
      <c r="K66" s="12">
        <v>11</v>
      </c>
      <c r="L66" s="74">
        <v>4</v>
      </c>
      <c r="M66" s="74">
        <v>4</v>
      </c>
      <c r="N66" s="74">
        <v>8</v>
      </c>
      <c r="O66" s="74">
        <v>6</v>
      </c>
      <c r="P66" s="74">
        <v>4</v>
      </c>
      <c r="Q66" s="74">
        <v>5</v>
      </c>
      <c r="R66" s="74">
        <v>10</v>
      </c>
      <c r="S66" s="74"/>
      <c r="T66" s="35">
        <f t="shared" si="2"/>
        <v>41</v>
      </c>
      <c r="U66" s="75">
        <v>195</v>
      </c>
      <c r="V66" s="37">
        <f t="shared" si="3"/>
        <v>0.21025641025641026</v>
      </c>
      <c r="W66" s="51"/>
      <c r="X66" s="51"/>
      <c r="Y66" s="50"/>
      <c r="Z66" s="12" t="s">
        <v>197</v>
      </c>
    </row>
    <row r="67" spans="1:26" ht="75">
      <c r="A67" s="1">
        <v>49</v>
      </c>
      <c r="B67" s="1" t="s">
        <v>12</v>
      </c>
      <c r="C67" s="12" t="s">
        <v>240</v>
      </c>
      <c r="D67" s="12" t="s">
        <v>178</v>
      </c>
      <c r="E67" s="12" t="s">
        <v>179</v>
      </c>
      <c r="F67" s="12" t="s">
        <v>122</v>
      </c>
      <c r="G67" s="12" t="s">
        <v>68</v>
      </c>
      <c r="H67" s="13">
        <v>37758</v>
      </c>
      <c r="I67" s="12" t="s">
        <v>53</v>
      </c>
      <c r="J67" s="12" t="s">
        <v>93</v>
      </c>
      <c r="K67" s="12">
        <v>11</v>
      </c>
      <c r="L67" s="75">
        <v>5</v>
      </c>
      <c r="M67" s="75">
        <v>14</v>
      </c>
      <c r="N67" s="75">
        <v>10</v>
      </c>
      <c r="O67" s="75">
        <v>0</v>
      </c>
      <c r="P67" s="75"/>
      <c r="Q67" s="75"/>
      <c r="R67" s="75">
        <v>10</v>
      </c>
      <c r="S67" s="75"/>
      <c r="T67" s="2">
        <f t="shared" si="2"/>
        <v>39</v>
      </c>
      <c r="U67" s="75">
        <v>195</v>
      </c>
      <c r="V67" s="3">
        <f t="shared" si="3"/>
        <v>0.2</v>
      </c>
      <c r="W67" s="50"/>
      <c r="X67" s="50"/>
      <c r="Y67" s="50"/>
      <c r="Z67" s="12" t="s">
        <v>198</v>
      </c>
    </row>
    <row r="68" spans="1:26" ht="56.25">
      <c r="A68" s="1">
        <v>50</v>
      </c>
      <c r="B68" s="1" t="s">
        <v>12</v>
      </c>
      <c r="C68" s="12" t="s">
        <v>232</v>
      </c>
      <c r="D68" s="12" t="s">
        <v>171</v>
      </c>
      <c r="E68" s="12" t="s">
        <v>79</v>
      </c>
      <c r="F68" s="12" t="s">
        <v>172</v>
      </c>
      <c r="G68" s="12" t="s">
        <v>73</v>
      </c>
      <c r="H68" s="13">
        <v>37799</v>
      </c>
      <c r="I68" s="12" t="s">
        <v>53</v>
      </c>
      <c r="J68" s="12" t="s">
        <v>99</v>
      </c>
      <c r="K68" s="12">
        <v>11</v>
      </c>
      <c r="L68" s="75">
        <v>5</v>
      </c>
      <c r="M68" s="75">
        <v>2</v>
      </c>
      <c r="N68" s="75">
        <v>10</v>
      </c>
      <c r="O68" s="75">
        <v>4</v>
      </c>
      <c r="P68" s="75">
        <v>8</v>
      </c>
      <c r="Q68" s="75">
        <v>5</v>
      </c>
      <c r="R68" s="75">
        <v>0</v>
      </c>
      <c r="S68" s="75">
        <v>0</v>
      </c>
      <c r="T68" s="2">
        <f t="shared" si="2"/>
        <v>34</v>
      </c>
      <c r="U68" s="75">
        <v>195</v>
      </c>
      <c r="V68" s="3">
        <f t="shared" si="3"/>
        <v>0.17435897435897435</v>
      </c>
      <c r="W68" s="50"/>
      <c r="X68" s="50"/>
      <c r="Y68" s="50"/>
      <c r="Z68" s="12" t="s">
        <v>197</v>
      </c>
    </row>
    <row r="69" spans="1:26" ht="75">
      <c r="A69" s="1">
        <v>51</v>
      </c>
      <c r="B69" s="12" t="s">
        <v>12</v>
      </c>
      <c r="C69" s="12" t="s">
        <v>241</v>
      </c>
      <c r="D69" s="12" t="s">
        <v>184</v>
      </c>
      <c r="E69" s="12" t="s">
        <v>124</v>
      </c>
      <c r="F69" s="12" t="s">
        <v>127</v>
      </c>
      <c r="G69" s="12" t="s">
        <v>73</v>
      </c>
      <c r="H69" s="13">
        <v>37856</v>
      </c>
      <c r="I69" s="12" t="s">
        <v>53</v>
      </c>
      <c r="J69" s="12" t="s">
        <v>93</v>
      </c>
      <c r="K69" s="12">
        <v>11</v>
      </c>
      <c r="L69" s="74">
        <v>3</v>
      </c>
      <c r="M69" s="74">
        <v>8</v>
      </c>
      <c r="N69" s="74">
        <v>10</v>
      </c>
      <c r="O69" s="74">
        <v>0</v>
      </c>
      <c r="P69" s="74">
        <v>8</v>
      </c>
      <c r="Q69" s="74"/>
      <c r="R69" s="74">
        <v>0</v>
      </c>
      <c r="S69" s="74"/>
      <c r="T69" s="35">
        <f t="shared" si="2"/>
        <v>29</v>
      </c>
      <c r="U69" s="75">
        <v>195</v>
      </c>
      <c r="V69" s="37">
        <f t="shared" si="3"/>
        <v>0.14871794871794872</v>
      </c>
      <c r="W69" s="51"/>
      <c r="X69" s="51"/>
      <c r="Y69" s="50"/>
      <c r="Z69" s="12" t="s">
        <v>196</v>
      </c>
    </row>
    <row r="70" spans="1:26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2.5">
      <c r="A71" s="93" t="s">
        <v>41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23.25">
      <c r="A72" s="92" t="s">
        <v>203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23.25">
      <c r="A73" s="93" t="s">
        <v>51</v>
      </c>
      <c r="B73" s="92"/>
      <c r="C73" s="92"/>
      <c r="D73" s="92"/>
      <c r="E73" s="92"/>
      <c r="F73" s="92"/>
      <c r="G73" s="92"/>
      <c r="H73" s="92"/>
      <c r="I73" s="92"/>
      <c r="J73" s="9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3.25">
      <c r="A74" s="91" t="s">
        <v>268</v>
      </c>
      <c r="B74" s="92"/>
      <c r="C74" s="92"/>
      <c r="D74" s="92"/>
      <c r="E74" s="92"/>
      <c r="F74" s="92"/>
      <c r="G74" s="92"/>
      <c r="H74" s="92"/>
      <c r="I74" s="92"/>
      <c r="J74" s="9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3.25">
      <c r="A75" s="91" t="s">
        <v>269</v>
      </c>
      <c r="B75" s="92"/>
      <c r="C75" s="92"/>
      <c r="D75" s="92"/>
      <c r="E75" s="92"/>
      <c r="F75" s="92"/>
      <c r="G75" s="92"/>
      <c r="H75" s="92"/>
      <c r="I75" s="92"/>
      <c r="J75" s="9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3.25">
      <c r="A76" s="91" t="s">
        <v>270</v>
      </c>
      <c r="B76" s="92"/>
      <c r="C76" s="92"/>
      <c r="D76" s="92"/>
      <c r="E76" s="92"/>
      <c r="F76" s="92"/>
      <c r="G76" s="92"/>
      <c r="H76" s="92"/>
      <c r="I76" s="92"/>
      <c r="J76" s="9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3.25">
      <c r="A77" s="91" t="s">
        <v>271</v>
      </c>
      <c r="B77" s="92"/>
      <c r="C77" s="92"/>
      <c r="D77" s="92"/>
      <c r="E77" s="92"/>
      <c r="F77" s="92"/>
      <c r="G77" s="92"/>
      <c r="H77" s="92"/>
      <c r="I77" s="92"/>
      <c r="J77" s="9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3.25">
      <c r="A78" s="91" t="s">
        <v>161</v>
      </c>
      <c r="B78" s="92"/>
      <c r="C78" s="92"/>
      <c r="D78" s="92"/>
      <c r="E78" s="92"/>
      <c r="F78" s="92"/>
      <c r="G78" s="92"/>
      <c r="H78" s="92"/>
      <c r="I78" s="92"/>
      <c r="J78" s="9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3.25">
      <c r="A79" s="91" t="s">
        <v>272</v>
      </c>
      <c r="B79" s="92"/>
      <c r="C79" s="92"/>
      <c r="D79" s="92"/>
      <c r="E79" s="92"/>
      <c r="F79" s="92"/>
      <c r="G79" s="92"/>
      <c r="H79" s="92"/>
      <c r="I79" s="92"/>
      <c r="J79" s="9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1" spans="2:5" ht="15.75">
      <c r="B81" s="20" t="s">
        <v>17</v>
      </c>
      <c r="C81" s="20" t="s">
        <v>18</v>
      </c>
      <c r="D81" s="20" t="s">
        <v>19</v>
      </c>
      <c r="E81" s="20" t="s">
        <v>20</v>
      </c>
    </row>
    <row r="82" spans="2:5" ht="23.25">
      <c r="B82" s="79">
        <v>7</v>
      </c>
      <c r="C82" s="80"/>
      <c r="D82" s="80"/>
      <c r="E82" s="80"/>
    </row>
    <row r="83" spans="2:5" ht="23.25">
      <c r="B83" s="19">
        <v>8</v>
      </c>
      <c r="C83" s="19">
        <v>1</v>
      </c>
      <c r="D83" s="19"/>
      <c r="E83" s="19"/>
    </row>
    <row r="84" spans="2:5" ht="23.25">
      <c r="B84" s="19">
        <v>9</v>
      </c>
      <c r="C84" s="19">
        <v>19</v>
      </c>
      <c r="D84" s="19">
        <v>2</v>
      </c>
      <c r="E84" s="19">
        <v>4</v>
      </c>
    </row>
    <row r="85" spans="2:5" ht="23.25">
      <c r="B85" s="19">
        <v>10</v>
      </c>
      <c r="C85" s="19">
        <v>16</v>
      </c>
      <c r="D85" s="19">
        <v>2</v>
      </c>
      <c r="E85" s="19">
        <v>4</v>
      </c>
    </row>
    <row r="86" spans="2:5" ht="23.25">
      <c r="B86" s="19">
        <v>11</v>
      </c>
      <c r="C86" s="19">
        <v>15</v>
      </c>
      <c r="D86" s="19">
        <v>1</v>
      </c>
      <c r="E86" s="19">
        <v>4</v>
      </c>
    </row>
    <row r="87" spans="2:5" ht="22.5">
      <c r="B87" s="23" t="s">
        <v>21</v>
      </c>
      <c r="C87" s="23">
        <f>SUM(C82:C86)</f>
        <v>51</v>
      </c>
      <c r="D87" s="23">
        <f>SUM(D82:D86)</f>
        <v>5</v>
      </c>
      <c r="E87" s="23">
        <f>SUM(E82:E86)</f>
        <v>12</v>
      </c>
    </row>
    <row r="88" spans="2:6" ht="23.25">
      <c r="B88" s="18"/>
      <c r="C88" s="18"/>
      <c r="D88" s="21">
        <f>D87/C87</f>
        <v>0.09803921568627451</v>
      </c>
      <c r="E88" s="21">
        <f>E87/C87</f>
        <v>0.23529411764705882</v>
      </c>
      <c r="F88" s="22">
        <f>SUM(D88:E88)</f>
        <v>0.3333333333333333</v>
      </c>
    </row>
    <row r="90" spans="2:19" ht="63">
      <c r="B90" s="24" t="s">
        <v>22</v>
      </c>
      <c r="C90" s="71" t="s">
        <v>16</v>
      </c>
      <c r="D90" s="24" t="s">
        <v>23</v>
      </c>
      <c r="E90" s="24" t="s">
        <v>24</v>
      </c>
      <c r="F90" s="24" t="s">
        <v>25</v>
      </c>
      <c r="G90" s="24" t="s">
        <v>26</v>
      </c>
      <c r="H90" s="26" t="s">
        <v>52</v>
      </c>
      <c r="I90" s="26" t="s">
        <v>28</v>
      </c>
      <c r="J90" s="24" t="s">
        <v>29</v>
      </c>
      <c r="K90" s="26" t="s">
        <v>39</v>
      </c>
      <c r="L90" s="26" t="s">
        <v>40</v>
      </c>
      <c r="M90" s="29" t="s">
        <v>30</v>
      </c>
      <c r="N90" s="53"/>
      <c r="O90" s="53"/>
      <c r="P90" s="32"/>
      <c r="Q90" s="32"/>
      <c r="R90" s="32"/>
      <c r="S90" s="32"/>
    </row>
    <row r="91" spans="2:19" ht="20.25">
      <c r="B91" s="25" t="s">
        <v>27</v>
      </c>
      <c r="C91" s="81"/>
      <c r="D91" s="1"/>
      <c r="E91" s="1">
        <v>5</v>
      </c>
      <c r="F91" s="1">
        <v>1</v>
      </c>
      <c r="G91" s="1">
        <v>4</v>
      </c>
      <c r="H91" s="1">
        <v>1</v>
      </c>
      <c r="I91" s="1">
        <v>0</v>
      </c>
      <c r="J91" s="2">
        <f aca="true" t="shared" si="4" ref="J91:J101">C91+D91+E91+F91+G91</f>
        <v>10</v>
      </c>
      <c r="K91" s="2">
        <f aca="true" t="shared" si="5" ref="K91:K101">H91+I91</f>
        <v>1</v>
      </c>
      <c r="L91" s="31">
        <f aca="true" t="shared" si="6" ref="L91:L103">K91/J91</f>
        <v>0.1</v>
      </c>
      <c r="M91" s="86">
        <v>3</v>
      </c>
      <c r="N91" s="54"/>
      <c r="O91" s="55"/>
      <c r="P91" s="33"/>
      <c r="Q91" s="33"/>
      <c r="R91" s="33"/>
      <c r="S91" s="33"/>
    </row>
    <row r="92" spans="2:19" ht="20.25">
      <c r="B92" s="25" t="s">
        <v>31</v>
      </c>
      <c r="C92" s="81"/>
      <c r="D92" s="81"/>
      <c r="E92" s="81"/>
      <c r="F92" s="81"/>
      <c r="G92" s="81"/>
      <c r="H92" s="81"/>
      <c r="I92" s="81"/>
      <c r="J92" s="2">
        <f t="shared" si="4"/>
        <v>0</v>
      </c>
      <c r="K92" s="2">
        <f t="shared" si="5"/>
        <v>0</v>
      </c>
      <c r="L92" s="31" t="e">
        <f t="shared" si="6"/>
        <v>#DIV/0!</v>
      </c>
      <c r="M92" s="83"/>
      <c r="N92" s="54"/>
      <c r="O92" s="55"/>
      <c r="P92" s="33"/>
      <c r="Q92" s="33"/>
      <c r="R92" s="33"/>
      <c r="S92" s="33"/>
    </row>
    <row r="93" spans="2:19" ht="20.25">
      <c r="B93" s="25" t="s">
        <v>60</v>
      </c>
      <c r="C93" s="81"/>
      <c r="D93" s="1">
        <v>1</v>
      </c>
      <c r="E93" s="1">
        <v>5</v>
      </c>
      <c r="F93" s="1"/>
      <c r="G93" s="1"/>
      <c r="H93" s="1">
        <v>0</v>
      </c>
      <c r="I93" s="1">
        <v>0</v>
      </c>
      <c r="J93" s="2">
        <f>C93+D93+E93+F93+G93</f>
        <v>6</v>
      </c>
      <c r="K93" s="2">
        <f>H93+I93</f>
        <v>0</v>
      </c>
      <c r="L93" s="31">
        <f>K93/J93</f>
        <v>0</v>
      </c>
      <c r="M93" s="84"/>
      <c r="N93" s="54"/>
      <c r="O93" s="55"/>
      <c r="P93" s="33"/>
      <c r="Q93" s="33"/>
      <c r="R93" s="33"/>
      <c r="S93" s="33"/>
    </row>
    <row r="94" spans="2:19" ht="20.25">
      <c r="B94" s="25" t="s">
        <v>32</v>
      </c>
      <c r="C94" s="81"/>
      <c r="D94" s="1"/>
      <c r="E94" s="1"/>
      <c r="F94" s="1">
        <v>2</v>
      </c>
      <c r="G94" s="1"/>
      <c r="H94" s="1">
        <v>0</v>
      </c>
      <c r="I94" s="1">
        <v>0</v>
      </c>
      <c r="J94" s="2">
        <f t="shared" si="4"/>
        <v>2</v>
      </c>
      <c r="K94" s="2">
        <f t="shared" si="5"/>
        <v>0</v>
      </c>
      <c r="L94" s="31">
        <f t="shared" si="6"/>
        <v>0</v>
      </c>
      <c r="M94" s="85"/>
      <c r="N94" s="54"/>
      <c r="O94" s="55"/>
      <c r="P94" s="33"/>
      <c r="Q94" s="33"/>
      <c r="R94" s="33"/>
      <c r="S94" s="33"/>
    </row>
    <row r="95" spans="2:19" ht="20.25">
      <c r="B95" s="25" t="s">
        <v>33</v>
      </c>
      <c r="C95" s="81"/>
      <c r="D95" s="1"/>
      <c r="E95" s="1"/>
      <c r="F95" s="1">
        <v>4</v>
      </c>
      <c r="G95" s="1"/>
      <c r="H95" s="1">
        <v>0</v>
      </c>
      <c r="I95" s="1">
        <v>0</v>
      </c>
      <c r="J95" s="2">
        <f t="shared" si="4"/>
        <v>4</v>
      </c>
      <c r="K95" s="2">
        <f t="shared" si="5"/>
        <v>0</v>
      </c>
      <c r="L95" s="31">
        <f t="shared" si="6"/>
        <v>0</v>
      </c>
      <c r="M95" s="85"/>
      <c r="N95" s="54"/>
      <c r="O95" s="55"/>
      <c r="P95" s="33"/>
      <c r="Q95" s="33"/>
      <c r="R95" s="33"/>
      <c r="S95" s="33"/>
    </row>
    <row r="96" spans="2:19" ht="20.25">
      <c r="B96" s="25" t="s">
        <v>34</v>
      </c>
      <c r="C96" s="81"/>
      <c r="D96" s="1"/>
      <c r="E96" s="1">
        <v>3</v>
      </c>
      <c r="F96" s="1">
        <v>1</v>
      </c>
      <c r="G96" s="1">
        <v>4</v>
      </c>
      <c r="H96" s="1">
        <v>0</v>
      </c>
      <c r="I96" s="1">
        <v>2</v>
      </c>
      <c r="J96" s="2">
        <f t="shared" si="4"/>
        <v>8</v>
      </c>
      <c r="K96" s="2">
        <f t="shared" si="5"/>
        <v>2</v>
      </c>
      <c r="L96" s="31">
        <f t="shared" si="6"/>
        <v>0.25</v>
      </c>
      <c r="M96" s="86">
        <v>2</v>
      </c>
      <c r="N96" s="54"/>
      <c r="O96" s="55"/>
      <c r="P96" s="33"/>
      <c r="Q96" s="33"/>
      <c r="R96" s="33"/>
      <c r="S96" s="33"/>
    </row>
    <row r="97" spans="2:19" ht="20.25">
      <c r="B97" s="25" t="s">
        <v>35</v>
      </c>
      <c r="C97" s="81"/>
      <c r="D97" s="81"/>
      <c r="E97" s="81"/>
      <c r="F97" s="81"/>
      <c r="G97" s="81"/>
      <c r="H97" s="81"/>
      <c r="I97" s="81"/>
      <c r="J97" s="2">
        <f t="shared" si="4"/>
        <v>0</v>
      </c>
      <c r="K97" s="2">
        <f t="shared" si="5"/>
        <v>0</v>
      </c>
      <c r="L97" s="31" t="e">
        <f t="shared" si="6"/>
        <v>#DIV/0!</v>
      </c>
      <c r="M97" s="83"/>
      <c r="N97" s="54"/>
      <c r="O97" s="55"/>
      <c r="P97" s="33"/>
      <c r="Q97" s="33"/>
      <c r="R97" s="33"/>
      <c r="S97" s="33"/>
    </row>
    <row r="98" spans="2:19" ht="20.25">
      <c r="B98" s="25" t="s">
        <v>36</v>
      </c>
      <c r="C98" s="81"/>
      <c r="D98" s="81"/>
      <c r="E98" s="81"/>
      <c r="F98" s="81"/>
      <c r="G98" s="81"/>
      <c r="H98" s="81"/>
      <c r="I98" s="81"/>
      <c r="J98" s="2">
        <f t="shared" si="4"/>
        <v>0</v>
      </c>
      <c r="K98" s="2">
        <f t="shared" si="5"/>
        <v>0</v>
      </c>
      <c r="L98" s="31" t="e">
        <f t="shared" si="6"/>
        <v>#DIV/0!</v>
      </c>
      <c r="M98" s="83"/>
      <c r="N98" s="54"/>
      <c r="O98" s="55"/>
      <c r="P98" s="33"/>
      <c r="Q98" s="33"/>
      <c r="R98" s="33"/>
      <c r="S98" s="33"/>
    </row>
    <row r="99" spans="2:19" ht="20.25">
      <c r="B99" s="25" t="s">
        <v>37</v>
      </c>
      <c r="C99" s="81"/>
      <c r="D99" s="81"/>
      <c r="E99" s="81"/>
      <c r="F99" s="81"/>
      <c r="G99" s="81"/>
      <c r="H99" s="81"/>
      <c r="I99" s="81"/>
      <c r="J99" s="2">
        <f t="shared" si="4"/>
        <v>0</v>
      </c>
      <c r="K99" s="2">
        <f t="shared" si="5"/>
        <v>0</v>
      </c>
      <c r="L99" s="31" t="e">
        <f t="shared" si="6"/>
        <v>#DIV/0!</v>
      </c>
      <c r="M99" s="83"/>
      <c r="N99" s="54"/>
      <c r="O99" s="55"/>
      <c r="P99" s="33"/>
      <c r="Q99" s="33"/>
      <c r="R99" s="33"/>
      <c r="S99" s="33"/>
    </row>
    <row r="100" spans="2:19" ht="24" customHeight="1">
      <c r="B100" s="25" t="s">
        <v>54</v>
      </c>
      <c r="C100" s="81"/>
      <c r="D100" s="81"/>
      <c r="E100" s="81"/>
      <c r="F100" s="81"/>
      <c r="G100" s="81"/>
      <c r="H100" s="81"/>
      <c r="I100" s="81"/>
      <c r="J100" s="2">
        <f t="shared" si="4"/>
        <v>0</v>
      </c>
      <c r="K100" s="2">
        <f t="shared" si="5"/>
        <v>0</v>
      </c>
      <c r="L100" s="31" t="e">
        <f t="shared" si="6"/>
        <v>#DIV/0!</v>
      </c>
      <c r="M100" s="83"/>
      <c r="N100" s="54"/>
      <c r="O100" s="55"/>
      <c r="P100" s="33"/>
      <c r="Q100" s="33"/>
      <c r="R100" s="33"/>
      <c r="S100" s="33"/>
    </row>
    <row r="101" spans="2:19" ht="37.5">
      <c r="B101" s="25" t="s">
        <v>58</v>
      </c>
      <c r="C101" s="81"/>
      <c r="D101" s="1"/>
      <c r="E101" s="1">
        <v>6</v>
      </c>
      <c r="F101" s="1">
        <v>8</v>
      </c>
      <c r="G101" s="1">
        <v>7</v>
      </c>
      <c r="H101" s="1">
        <v>4</v>
      </c>
      <c r="I101" s="1">
        <v>10</v>
      </c>
      <c r="J101" s="2">
        <f t="shared" si="4"/>
        <v>21</v>
      </c>
      <c r="K101" s="2">
        <f t="shared" si="5"/>
        <v>14</v>
      </c>
      <c r="L101" s="31">
        <f t="shared" si="6"/>
        <v>0.6666666666666666</v>
      </c>
      <c r="M101" s="86">
        <v>1</v>
      </c>
      <c r="N101" s="54"/>
      <c r="O101" s="55"/>
      <c r="P101" s="33"/>
      <c r="Q101" s="33"/>
      <c r="R101" s="33"/>
      <c r="S101" s="33"/>
    </row>
    <row r="102" spans="2:19" ht="20.25">
      <c r="B102" s="27" t="s">
        <v>38</v>
      </c>
      <c r="C102" s="28">
        <f>SUM(C91:C101)</f>
        <v>0</v>
      </c>
      <c r="D102" s="28">
        <f>SUM(D91:D101)</f>
        <v>1</v>
      </c>
      <c r="E102" s="28">
        <f>SUM(E91:E101)</f>
        <v>19</v>
      </c>
      <c r="F102" s="28">
        <f>SUM(F91:F101)</f>
        <v>16</v>
      </c>
      <c r="G102" s="28">
        <f>SUM(G91:G101)</f>
        <v>15</v>
      </c>
      <c r="H102" s="28">
        <f>SUBTOTAL(9,H91:H101)</f>
        <v>5</v>
      </c>
      <c r="I102" s="28">
        <f>SUM(I91:I101)</f>
        <v>12</v>
      </c>
      <c r="J102" s="28">
        <f>SUM(J91:J101)</f>
        <v>51</v>
      </c>
      <c r="K102" s="28">
        <f>SUM(K91:K101)</f>
        <v>17</v>
      </c>
      <c r="L102" s="64">
        <f t="shared" si="6"/>
        <v>0.3333333333333333</v>
      </c>
      <c r="M102" s="65"/>
      <c r="N102" s="56"/>
      <c r="O102" s="55"/>
      <c r="P102" s="33"/>
      <c r="Q102" s="33"/>
      <c r="R102" s="33"/>
      <c r="S102" s="33"/>
    </row>
    <row r="103" spans="2:13" ht="18.75">
      <c r="B103" s="66" t="s">
        <v>61</v>
      </c>
      <c r="C103" s="82">
        <f aca="true" t="shared" si="7" ref="C103:K103">C102-C101</f>
        <v>0</v>
      </c>
      <c r="D103" s="67">
        <f t="shared" si="7"/>
        <v>1</v>
      </c>
      <c r="E103" s="67">
        <f t="shared" si="7"/>
        <v>13</v>
      </c>
      <c r="F103" s="67">
        <f t="shared" si="7"/>
        <v>8</v>
      </c>
      <c r="G103" s="67">
        <f t="shared" si="7"/>
        <v>8</v>
      </c>
      <c r="H103" s="67">
        <f t="shared" si="7"/>
        <v>1</v>
      </c>
      <c r="I103" s="67">
        <f t="shared" si="7"/>
        <v>2</v>
      </c>
      <c r="J103" s="67">
        <f t="shared" si="7"/>
        <v>30</v>
      </c>
      <c r="K103" s="67">
        <f t="shared" si="7"/>
        <v>3</v>
      </c>
      <c r="L103" s="68">
        <f t="shared" si="6"/>
        <v>0.1</v>
      </c>
      <c r="M103" s="67"/>
    </row>
    <row r="104" spans="3:13" ht="18.75">
      <c r="C104" s="69"/>
      <c r="D104" s="69"/>
      <c r="E104" s="69"/>
      <c r="F104" s="69"/>
      <c r="G104" s="69"/>
      <c r="H104" s="69"/>
      <c r="I104" s="69"/>
      <c r="J104" s="69"/>
      <c r="K104" s="69"/>
      <c r="L104" s="70"/>
      <c r="M104" s="69"/>
    </row>
    <row r="105" spans="2:6" ht="75">
      <c r="B105" s="24" t="s">
        <v>22</v>
      </c>
      <c r="C105" s="24" t="s">
        <v>55</v>
      </c>
      <c r="D105" s="24" t="s">
        <v>56</v>
      </c>
      <c r="E105" s="24" t="s">
        <v>57</v>
      </c>
      <c r="F105" s="24" t="s">
        <v>59</v>
      </c>
    </row>
    <row r="106" spans="2:6" ht="18.75">
      <c r="B106" s="25" t="s">
        <v>27</v>
      </c>
      <c r="C106" s="46">
        <v>459</v>
      </c>
      <c r="D106" s="46">
        <v>10</v>
      </c>
      <c r="E106" s="57">
        <f>C106/D106</f>
        <v>45.9</v>
      </c>
      <c r="F106" s="89">
        <v>2</v>
      </c>
    </row>
    <row r="107" spans="2:6" ht="18.75">
      <c r="B107" s="59" t="s">
        <v>31</v>
      </c>
      <c r="C107" s="81"/>
      <c r="D107" s="81"/>
      <c r="E107" s="57" t="e">
        <f>C107/D107</f>
        <v>#DIV/0!</v>
      </c>
      <c r="F107" s="87"/>
    </row>
    <row r="108" spans="2:6" ht="18.75">
      <c r="B108" s="59" t="s">
        <v>60</v>
      </c>
      <c r="C108" s="46">
        <v>143</v>
      </c>
      <c r="D108" s="46">
        <v>6</v>
      </c>
      <c r="E108" s="57">
        <f>C108/D108</f>
        <v>23.833333333333332</v>
      </c>
      <c r="F108" s="58">
        <v>5</v>
      </c>
    </row>
    <row r="109" spans="2:6" ht="18.75">
      <c r="B109" s="59" t="s">
        <v>32</v>
      </c>
      <c r="C109" s="46">
        <v>62</v>
      </c>
      <c r="D109" s="46">
        <v>2</v>
      </c>
      <c r="E109" s="57">
        <f aca="true" t="shared" si="8" ref="E109:E116">C109/D109</f>
        <v>31</v>
      </c>
      <c r="F109" s="58">
        <v>4</v>
      </c>
    </row>
    <row r="110" spans="2:6" ht="18.75">
      <c r="B110" s="59" t="s">
        <v>33</v>
      </c>
      <c r="C110" s="46">
        <v>80</v>
      </c>
      <c r="D110" s="46">
        <v>4</v>
      </c>
      <c r="E110" s="57">
        <f t="shared" si="8"/>
        <v>20</v>
      </c>
      <c r="F110" s="58">
        <v>6</v>
      </c>
    </row>
    <row r="111" spans="2:6" ht="18.75">
      <c r="B111" s="59" t="s">
        <v>34</v>
      </c>
      <c r="C111" s="46">
        <v>344</v>
      </c>
      <c r="D111" s="46">
        <v>8</v>
      </c>
      <c r="E111" s="57">
        <f t="shared" si="8"/>
        <v>43</v>
      </c>
      <c r="F111" s="89">
        <v>3</v>
      </c>
    </row>
    <row r="112" spans="2:6" ht="18.75">
      <c r="B112" s="59" t="s">
        <v>35</v>
      </c>
      <c r="C112" s="81"/>
      <c r="D112" s="81"/>
      <c r="E112" s="57" t="e">
        <f t="shared" si="8"/>
        <v>#DIV/0!</v>
      </c>
      <c r="F112" s="88"/>
    </row>
    <row r="113" spans="2:6" ht="18.75">
      <c r="B113" s="59" t="s">
        <v>36</v>
      </c>
      <c r="C113" s="81"/>
      <c r="D113" s="81"/>
      <c r="E113" s="57" t="e">
        <f t="shared" si="8"/>
        <v>#DIV/0!</v>
      </c>
      <c r="F113" s="88"/>
    </row>
    <row r="114" spans="2:6" ht="18.75">
      <c r="B114" s="59" t="s">
        <v>37</v>
      </c>
      <c r="C114" s="81"/>
      <c r="D114" s="81"/>
      <c r="E114" s="57" t="e">
        <f t="shared" si="8"/>
        <v>#DIV/0!</v>
      </c>
      <c r="F114" s="88"/>
    </row>
    <row r="115" spans="2:6" ht="21" customHeight="1">
      <c r="B115" s="59" t="s">
        <v>54</v>
      </c>
      <c r="C115" s="81"/>
      <c r="D115" s="81"/>
      <c r="E115" s="57" t="e">
        <f t="shared" si="8"/>
        <v>#DIV/0!</v>
      </c>
      <c r="F115" s="88"/>
    </row>
    <row r="116" spans="2:6" ht="37.5">
      <c r="B116" s="25" t="s">
        <v>58</v>
      </c>
      <c r="C116" s="46">
        <v>1432</v>
      </c>
      <c r="D116" s="46">
        <v>21</v>
      </c>
      <c r="E116" s="57">
        <f t="shared" si="8"/>
        <v>68.19047619047619</v>
      </c>
      <c r="F116" s="90" t="s">
        <v>279</v>
      </c>
    </row>
    <row r="117" spans="2:6" ht="18.75">
      <c r="B117" s="60" t="s">
        <v>38</v>
      </c>
      <c r="C117" s="60">
        <f>SUM(C106:C116)</f>
        <v>2520</v>
      </c>
      <c r="D117" s="60">
        <f>SUBTOTAL(9,D106:D116)</f>
        <v>51</v>
      </c>
      <c r="E117" s="61">
        <f>C117/D117</f>
        <v>49.411764705882355</v>
      </c>
      <c r="F117" s="60"/>
    </row>
    <row r="118" spans="2:6" ht="18.75">
      <c r="B118" s="59" t="s">
        <v>61</v>
      </c>
      <c r="C118" s="62">
        <f>C106+C107+C108+C109+C110+C111+C112+C113+C114+C115+H113</f>
        <v>1088</v>
      </c>
      <c r="D118" s="62">
        <f>D106+D107+D108+D109+D110+D111+D112+D113+D114+D115+I113</f>
        <v>30</v>
      </c>
      <c r="E118" s="63">
        <f>C118/D118</f>
        <v>36.266666666666666</v>
      </c>
      <c r="F118" s="62"/>
    </row>
  </sheetData>
  <sheetProtection/>
  <autoFilter ref="A18:Z69">
    <sortState ref="A19:Z118">
      <sortCondition sortBy="value" ref="K19:K118"/>
      <sortCondition descending="1" sortBy="value" ref="T19:T118"/>
      <sortCondition sortBy="value" ref="D19:D118"/>
    </sortState>
  </autoFilter>
  <mergeCells count="23">
    <mergeCell ref="A5:Z5"/>
    <mergeCell ref="A79:J79"/>
    <mergeCell ref="A71:Z71"/>
    <mergeCell ref="A72:Z72"/>
    <mergeCell ref="A77:J77"/>
    <mergeCell ref="A78:J78"/>
    <mergeCell ref="A73:J73"/>
    <mergeCell ref="A74:J74"/>
    <mergeCell ref="A75:J75"/>
    <mergeCell ref="A76:J76"/>
    <mergeCell ref="A1:Z1"/>
    <mergeCell ref="A2:Z2"/>
    <mergeCell ref="A3:Z3"/>
    <mergeCell ref="B4:D4"/>
    <mergeCell ref="T4:X4"/>
    <mergeCell ref="A15:Z15"/>
    <mergeCell ref="A16:Z16"/>
    <mergeCell ref="A12:Z12"/>
    <mergeCell ref="A13:Z13"/>
    <mergeCell ref="A6:Z6"/>
    <mergeCell ref="A7:Z7"/>
    <mergeCell ref="A9:Z9"/>
    <mergeCell ref="A10:Z10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2020-12-10T14:29:51Z</cp:lastPrinted>
  <dcterms:created xsi:type="dcterms:W3CDTF">2015-08-25T10:03:36Z</dcterms:created>
  <dcterms:modified xsi:type="dcterms:W3CDTF">2020-12-11T08:03:58Z</dcterms:modified>
  <cp:category/>
  <cp:version/>
  <cp:contentType/>
  <cp:contentStatus/>
</cp:coreProperties>
</file>